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mohr\Documents\"/>
    </mc:Choice>
  </mc:AlternateContent>
  <xr:revisionPtr revIDLastSave="0" documentId="8_{DA1FB165-5EE9-4613-84B2-D7325CDBE4E7}" xr6:coauthVersionLast="47" xr6:coauthVersionMax="47" xr10:uidLastSave="{00000000-0000-0000-0000-000000000000}"/>
  <bookViews>
    <workbookView xWindow="7545" yWindow="3000" windowWidth="21600" windowHeight="11295" xr2:uid="{00000000-000D-0000-FFFF-FFFF00000000}"/>
  </bookViews>
  <sheets>
    <sheet name="PLANILHA ORÇAMENTÁRIA ALTERADA" sheetId="14" r:id="rId1"/>
  </sheets>
  <definedNames>
    <definedName name="_xlnm._FilterDatabase" localSheetId="0" hidden="1">'PLANILHA ORÇAMENTÁRIA ALTERADA'!$A$7:$Q$7</definedName>
    <definedName name="_xlnm.Print_Area" localSheetId="0">'PLANILHA ORÇAMENTÁRIA ALTERADA'!$A$2:$K$191</definedName>
  </definedNames>
  <calcPr calcId="191029"/>
</workbook>
</file>

<file path=xl/calcChain.xml><?xml version="1.0" encoding="utf-8"?>
<calcChain xmlns="http://schemas.openxmlformats.org/spreadsheetml/2006/main">
  <c r="F37" i="14" l="1"/>
  <c r="K189" i="14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I45" i="14"/>
  <c r="J45" i="14" s="1"/>
  <c r="I46" i="14"/>
  <c r="J46" i="14" s="1"/>
  <c r="I47" i="14"/>
  <c r="J47" i="14" s="1"/>
  <c r="I48" i="14"/>
  <c r="J48" i="14" s="1"/>
  <c r="I49" i="14"/>
  <c r="J49" i="14" s="1"/>
  <c r="I50" i="14"/>
  <c r="J50" i="14" s="1"/>
  <c r="I51" i="14"/>
  <c r="J51" i="14" s="1"/>
  <c r="I52" i="14"/>
  <c r="J52" i="14" s="1"/>
  <c r="I53" i="14"/>
  <c r="J53" i="14" s="1"/>
  <c r="I54" i="14"/>
  <c r="J54" i="14" s="1"/>
  <c r="I55" i="14"/>
  <c r="J55" i="14" s="1"/>
  <c r="I56" i="14"/>
  <c r="J56" i="14" s="1"/>
  <c r="I57" i="14"/>
  <c r="J57" i="14" s="1"/>
  <c r="I58" i="14"/>
  <c r="J58" i="14" s="1"/>
  <c r="I59" i="14"/>
  <c r="J59" i="14" s="1"/>
  <c r="I60" i="14"/>
  <c r="J60" i="14" s="1"/>
  <c r="I61" i="14"/>
  <c r="J61" i="14" s="1"/>
  <c r="I62" i="14"/>
  <c r="J62" i="14" s="1"/>
  <c r="I63" i="14"/>
  <c r="J63" i="14" s="1"/>
  <c r="I64" i="14"/>
  <c r="J64" i="14" s="1"/>
  <c r="I65" i="14"/>
  <c r="J65" i="14" s="1"/>
  <c r="I66" i="14"/>
  <c r="J66" i="14" s="1"/>
  <c r="I67" i="14"/>
  <c r="J67" i="14" s="1"/>
  <c r="I68" i="14"/>
  <c r="J68" i="14" s="1"/>
  <c r="I69" i="14"/>
  <c r="J69" i="14" s="1"/>
  <c r="I70" i="14"/>
  <c r="J70" i="14" s="1"/>
  <c r="I71" i="14"/>
  <c r="J71" i="14" s="1"/>
  <c r="I72" i="14"/>
  <c r="J72" i="14" s="1"/>
  <c r="I73" i="14"/>
  <c r="J73" i="14" s="1"/>
  <c r="I74" i="14"/>
  <c r="J74" i="14" s="1"/>
  <c r="I75" i="14"/>
  <c r="J75" i="14" s="1"/>
  <c r="I76" i="14"/>
  <c r="J76" i="14" s="1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8" i="14"/>
  <c r="J8" i="14" s="1"/>
  <c r="J93" i="14" l="1"/>
  <c r="K191" i="14" l="1"/>
</calcChain>
</file>

<file path=xl/sharedStrings.xml><?xml version="1.0" encoding="utf-8"?>
<sst xmlns="http://schemas.openxmlformats.org/spreadsheetml/2006/main" count="674" uniqueCount="262">
  <si>
    <t>ITEM</t>
  </si>
  <si>
    <t>DESCRIÇÃO</t>
  </si>
  <si>
    <t>SINAPI</t>
  </si>
  <si>
    <t>SICRO</t>
  </si>
  <si>
    <t>BRACO IP CURVO C/ SAPATA 1500MM 33 2,2MM ANGULO FINAL 15º</t>
  </si>
  <si>
    <t>BRACO IP CURVO C/ SAPATA 2000MM 48 2,25MM ANGULO FINAL 15º</t>
  </si>
  <si>
    <t>BASE P/ RELE FOTOELETRICO 10A (BASE GALVANIZADA)</t>
  </si>
  <si>
    <t>BRACO IP CURVO C/ SAPATA 3000MM 48 3,0MM ANGULO FINAL 15º</t>
  </si>
  <si>
    <t>CABO COBRE FLEXIVEL EPR 1KV 16MM - AZUL</t>
  </si>
  <si>
    <t>CABO COBRE FLEXIVEL EPR 1KV 4MM AZUL</t>
  </si>
  <si>
    <t>CABO COBRE FLEXIVEL EPR 1KV 6MM AZUL</t>
  </si>
  <si>
    <t>CABO MULTIPLEXADO ALUMINIO 1X1X10+10MM NEUTRO NU</t>
  </si>
  <si>
    <t>CHAVE MAGNETICA COMANDO IP 1X50A 220V 1NA - C/ DISJUNTOR</t>
  </si>
  <si>
    <t>CONECTOR CUNHA TIPO 3 VERMELHO</t>
  </si>
  <si>
    <t>CONECTOR PERFURANTE 16-70MM / 1,5-6MM</t>
  </si>
  <si>
    <t>CURVA 90° PVC 3/4</t>
  </si>
  <si>
    <t>DISJUNTOR MONOFASICO 10A CURVA C DIN</t>
  </si>
  <si>
    <t>DISJUNTOR MONOFASICO 16A CURVA C DIN</t>
  </si>
  <si>
    <t>DISJUNTOR MONOFASICO 20A CURVA C DIN</t>
  </si>
  <si>
    <t>DISJUNTOR MONOFASICO 32A CURVA C DIN</t>
  </si>
  <si>
    <t>DISJUNTOR MONOFASICO 40A CURVA C DIN</t>
  </si>
  <si>
    <t>DISJUNTOR TRIFASICO 25A CURVA C DIN</t>
  </si>
  <si>
    <t>DISJUNTOR TRIFASICO 40A CURVA C DIN</t>
  </si>
  <si>
    <t>DPS PROTETOR DE SURTO 45KA 275V</t>
  </si>
  <si>
    <t>ELETRODUTO PVC ANTI CHAMA 1 PRETO C/ ROSCA</t>
  </si>
  <si>
    <t>ELETRODUTO PVC ANTI CHAMA 2 PRETO C/ ROSCA</t>
  </si>
  <si>
    <t>ELETRODUTO PVC ANTI CHAMA 3/4 PRETO C/ ROSCA</t>
  </si>
  <si>
    <t>FIO COBRE RIGIDO 750V 1,5MM - AZUL</t>
  </si>
  <si>
    <t>FIO COBRE RIGIDO 750V 2,5MM - AZUL</t>
  </si>
  <si>
    <t>HASTE ATERRAMENTO 5/8X2400MM NORMATIZADO</t>
  </si>
  <si>
    <t>KIT POSTE 8M TRIFASICO 50A AEREO X AEREO</t>
  </si>
  <si>
    <t>LAMPADA VAPOR METALICO 150W E 40 TUBULAR</t>
  </si>
  <si>
    <t>LAMPADA VAPOR METALICO 250W E-40 TUBULAR</t>
  </si>
  <si>
    <t>LAMPADA VAPOR METALICO 400W E-40 TUBULAR</t>
  </si>
  <si>
    <t>LAMPADA VAPOR SODIO 150W TUBULAR E-40</t>
  </si>
  <si>
    <t>LAMPADA VAPOR SODIO 250W TUBULAR E-40</t>
  </si>
  <si>
    <t>LAMPADA VAPOR SODIO 400W TUBULAR E-40</t>
  </si>
  <si>
    <t>LAMPADA VAPOR SODIO 70W TUBULAR E-27</t>
  </si>
  <si>
    <t>LUMINARIA IP LED 250W 5000K C/ VIDRO PROTEÇÃO BASE RELE</t>
  </si>
  <si>
    <t>LUMINARIA IP LED 100W 5000K C/ VIDRO PROTEÇÃO BASE RELE</t>
  </si>
  <si>
    <t>LUMINARIA IP LED 150W 5000K C/ VIDRO PROTEÇÃO BASE RELE</t>
  </si>
  <si>
    <t>LUVA FG 1" NBR 5598</t>
  </si>
  <si>
    <t>POSTE CIRCULAR FIBRA 50DAN TOTAL: 4,50M UTIL: 4,0M</t>
  </si>
  <si>
    <t>POSTE CONCRETO CIRCULAR 11M/300DAN</t>
  </si>
  <si>
    <t>POSTE CONCRETO DUPLO T 11M/600DAN</t>
  </si>
  <si>
    <t>POSTE CONCRETO DUPLO T 12M/600DAN</t>
  </si>
  <si>
    <t>PROJETOR LED 100W 6500K 7500 LUMENS</t>
  </si>
  <si>
    <t>PROJETOR LED 200W 5000K 31000 LUMENS</t>
  </si>
  <si>
    <t>PROJETOR MODULAR LED 600W 5000K 15 /  65000 LUMENS</t>
  </si>
  <si>
    <t>REATOR VAPOR METALICO 150W 220V 60HZ INTERNO</t>
  </si>
  <si>
    <t>REATOR VAPOR METALICO 250W 220V 60HZ INTERNO</t>
  </si>
  <si>
    <t>REATOR VAPOR METALICO 400W 220V 60HZ INTERNO</t>
  </si>
  <si>
    <t>REATOR VAPOR SODIO 150W 220V 60HZ EXTERNO GALVANIZADO FOGO</t>
  </si>
  <si>
    <t>REATOR VAPOR SODIO 150W 220V 60HZ INTERNO</t>
  </si>
  <si>
    <t>REATOR VAPOR SODIO 250W 220V 60HZ EXTERNO GALVANIZADO A FOGO</t>
  </si>
  <si>
    <t>REATOR VAPOR SODIO 250W 220V 60HZ INTERNO</t>
  </si>
  <si>
    <t>REATOR VAPOR SODIO 400W 220V 60HZ EXTERNO GALVANIZADO A FOGO</t>
  </si>
  <si>
    <t>REATOR VAPOR SODIO 400W 220V 60HZ INTERNO</t>
  </si>
  <si>
    <t>REATOR VAPOR SODIO 70W 220V 60HZ EXTERNO GALVANIZADO A FOGO</t>
  </si>
  <si>
    <t>RELE FOTOELETRICO NF 10A</t>
  </si>
  <si>
    <t>PC</t>
  </si>
  <si>
    <t>MT</t>
  </si>
  <si>
    <t>ORSE</t>
  </si>
  <si>
    <t>QUANT</t>
  </si>
  <si>
    <t>UND</t>
  </si>
  <si>
    <t>CODIGO</t>
  </si>
  <si>
    <t>CINCATARINA</t>
  </si>
  <si>
    <t>REFERENCIA CUSTO</t>
  </si>
  <si>
    <t>MAT051300</t>
  </si>
  <si>
    <t>MAT058800</t>
  </si>
  <si>
    <t>MAT082559</t>
  </si>
  <si>
    <t>MAT111651</t>
  </si>
  <si>
    <t>VALOR UNIT.</t>
  </si>
  <si>
    <t>VALOR TOTAL</t>
  </si>
  <si>
    <t>USC</t>
  </si>
  <si>
    <t>MATERIAL</t>
  </si>
  <si>
    <t>VALOR UNIT. USC</t>
  </si>
  <si>
    <t>KIT POSTE 8M MONOFASICO 50A AEREO X AEREO</t>
  </si>
  <si>
    <t>KIT POSTE 7M MONOFASICO 50A AEREO X AEREO</t>
  </si>
  <si>
    <t>ALCA PRE-FORM ESTAI CB ACO 6,4MM²</t>
  </si>
  <si>
    <t>ALÇA PRÉ-FORMADA DISTRIBUIÇÃO CB 2 CA/CAA</t>
  </si>
  <si>
    <t>ALÇA PRÉ-FORMADA DISTRIBUIÇÃO CB 1/0 CA/CAA</t>
  </si>
  <si>
    <t>ALÇA PRÉ-FORM SERVIÇO CB CU 25MM²</t>
  </si>
  <si>
    <t>ALÇA PRÉ-FORMADA SERVIÇO CABO ALUMÍNIO 16 MM²</t>
  </si>
  <si>
    <t xml:space="preserve">CABO ALUMÍNIO NU CA 7 FIOS 2 AWG </t>
  </si>
  <si>
    <t>CABO COBRE ISOLADO EXTRA-FLEX 25MM²</t>
  </si>
  <si>
    <t xml:space="preserve">CINTA POSTE CIRCULAR D150MM </t>
  </si>
  <si>
    <t xml:space="preserve">CINTA POSTE CIRCULAR D210MM </t>
  </si>
  <si>
    <t xml:space="preserve">FITA ISOLANTE ADESIVA 19MMX20M </t>
  </si>
  <si>
    <t xml:space="preserve">FITA ISOLANTE AUTO-FUSÃO 19MMX10M </t>
  </si>
  <si>
    <t xml:space="preserve">ISOLADOR ROLDANA PORCELANA D45MM 1,3KV </t>
  </si>
  <si>
    <t xml:space="preserve">PÁRA RAIO DISTR. 12KV  10KA </t>
  </si>
  <si>
    <t>PARA RAIO DISTRIBUIÇÃO BAIXA TENSÃO 280V</t>
  </si>
  <si>
    <t xml:space="preserve">PARAFUSO CAB ABAUL D16X150X 75MM </t>
  </si>
  <si>
    <t xml:space="preserve">PARAFUSO CAB ABAUL D16X45X35MM </t>
  </si>
  <si>
    <t xml:space="preserve">PARAFUSO CAB QUAD D16X125X80MM </t>
  </si>
  <si>
    <t xml:space="preserve">PARAFUSO CAB QUAD D16X150X80MM </t>
  </si>
  <si>
    <t xml:space="preserve">PARAFUSO CAB QUAD D16X200X120MM </t>
  </si>
  <si>
    <t xml:space="preserve">PARAFUSO CAB QUAD D16X250X170MM </t>
  </si>
  <si>
    <t xml:space="preserve">PINO DO ISOLADOR PILAR 140X60MM </t>
  </si>
  <si>
    <t xml:space="preserve">PINO DO ISOLADOR PILAR 25X20MM </t>
  </si>
  <si>
    <t xml:space="preserve">PORCA QUADRADA  </t>
  </si>
  <si>
    <t>POSTE CONCRETO CIRCULAR 10M 300 DAN</t>
  </si>
  <si>
    <t>POSTE CONCRETO CIRCULAR 10M 600 DAN</t>
  </si>
  <si>
    <t>POSTE CONCRETO CIRCULAR 11M 600 DAN</t>
  </si>
  <si>
    <t>POSTE CONCRETO DUPLO T 10M 300 DAN</t>
  </si>
  <si>
    <t>POSTE CONCRETO DUPLO T 11M 300 DAN</t>
  </si>
  <si>
    <t>POSTE CONCRETO DUPLO T 12M 300DAN</t>
  </si>
  <si>
    <t xml:space="preserve">SAPATILHA CABO AÇO ATÉ 9,5MM </t>
  </si>
  <si>
    <t>CABO PP 3X1 2,5mm² 1KV</t>
  </si>
  <si>
    <t>KG</t>
  </si>
  <si>
    <t>0427</t>
  </si>
  <si>
    <t>0417</t>
  </si>
  <si>
    <t>11272</t>
  </si>
  <si>
    <t>11273</t>
  </si>
  <si>
    <t>0404</t>
  </si>
  <si>
    <t>0430</t>
  </si>
  <si>
    <t>0441</t>
  </si>
  <si>
    <t>0431</t>
  </si>
  <si>
    <t>0432</t>
  </si>
  <si>
    <t>0436</t>
  </si>
  <si>
    <t>0442</t>
  </si>
  <si>
    <t>0444</t>
  </si>
  <si>
    <t>0445</t>
  </si>
  <si>
    <t>04337</t>
  </si>
  <si>
    <t>05057</t>
  </si>
  <si>
    <t>05035</t>
  </si>
  <si>
    <t>05045</t>
  </si>
  <si>
    <t>7581</t>
  </si>
  <si>
    <t>PROJETO ELETROMECÂNICO RDU - PARA PROJETOS MAIORES DE 0,175KM</t>
  </si>
  <si>
    <t>KM</t>
  </si>
  <si>
    <t>-</t>
  </si>
  <si>
    <t>PROJETO ELETROMECÂNICO RDU - PARA PROJETOS MENOR DE 0,175KM</t>
  </si>
  <si>
    <t>CELESC</t>
  </si>
  <si>
    <t>652022</t>
  </si>
  <si>
    <t>652021</t>
  </si>
  <si>
    <t>COD CELESC</t>
  </si>
  <si>
    <t>M</t>
  </si>
  <si>
    <t>SERVIÇOS</t>
  </si>
  <si>
    <t xml:space="preserve">TOTAL SERVIÇOS </t>
  </si>
  <si>
    <t>TOTAL MATERIAL</t>
  </si>
  <si>
    <t>BDI MAT</t>
  </si>
  <si>
    <t>PREÇO FINAL</t>
  </si>
  <si>
    <t>QUAN SERV</t>
  </si>
  <si>
    <t>QUANT USC POR SERVIÇOS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</si>
  <si>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</si>
  <si>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</si>
  <si>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</si>
  <si>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</si>
  <si>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</si>
  <si>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</si>
  <si>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</si>
  <si>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</si>
  <si>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</si>
  <si>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</si>
  <si>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</si>
  <si>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</si>
  <si>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</si>
  <si>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</si>
  <si>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</si>
  <si>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</si>
  <si>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</si>
  <si>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</si>
  <si>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</si>
  <si>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</si>
  <si>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</si>
  <si>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</si>
  <si>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</si>
  <si>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</si>
  <si>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</si>
  <si>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</si>
  <si>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</si>
  <si>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</si>
  <si>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</si>
  <si>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</si>
  <si>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</si>
  <si>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</si>
  <si>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</si>
  <si>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</si>
  <si>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</si>
  <si>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</si>
  <si>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</si>
  <si>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</si>
  <si>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</si>
  <si>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</si>
  <si>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</si>
  <si>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</si>
  <si>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</si>
  <si>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</si>
  <si>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</si>
  <si>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</si>
  <si>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</si>
  <si>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</si>
  <si>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</si>
  <si>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</si>
  <si>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</si>
  <si>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</si>
  <si>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</si>
  <si>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</si>
  <si>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</si>
  <si>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</si>
  <si>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</si>
  <si>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</si>
  <si>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</si>
  <si>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</si>
  <si>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</si>
  <si>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</si>
  <si>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</si>
  <si>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</si>
  <si>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</si>
  <si>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</si>
  <si>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</si>
  <si>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</si>
  <si>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</si>
  <si>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</si>
  <si>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</si>
  <si>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</si>
  <si>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</si>
  <si>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</si>
  <si>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</si>
  <si>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</si>
  <si>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</si>
  <si>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</si>
  <si>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</si>
  <si>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</si>
  <si>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</si>
  <si>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</si>
  <si>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</si>
  <si>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</si>
  <si>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</si>
  <si>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</si>
  <si>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</si>
  <si>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</si>
  <si>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</si>
  <si>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</si>
  <si>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</si>
  <si>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</si>
  <si>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 xml:space="preserve">PREFEITURA MUNICIPAL DE BOMBINHAS </t>
  </si>
  <si>
    <t>CONTRATAÇÃO DE EMPRESA DE ENGENHARIA ELÉTRICA PARA FORNECIMENTO DE MATERIAL E MÃO DE OBRA PARA EXECUÇÃO DE OBRAS DE AMPLIAÇÃO E OU MELHORIA DO SISTEMA DE ILUMINAÇÃO PUBLICA  DO MUNICÍPIO DE BOMBINHA-SC</t>
  </si>
  <si>
    <t>PLANILHA ORÇAMENTÁRIA</t>
  </si>
  <si>
    <t>2.0 - SERVIÇOS DE INSTALAÇÃO COM EQUIPAMENTOS E MÃO DE OBRA</t>
  </si>
  <si>
    <t>TOTAL MATERIAL + SERVIÇOS</t>
  </si>
  <si>
    <t>PREÇO UNITÁRIO</t>
  </si>
  <si>
    <t>0996</t>
  </si>
  <si>
    <t>CABO DE COBRE, FLEXIVEL, CLASSE 4 OU 5, ISOLACAO EM PVC/A, ANTICHAMA BWF-B, COBERTURA PVC-ST1, ANTICHAMA BWF-B, 1 CONDUTOR, 0,6/1 KV, SECAO NOMINAL 25 MM2</t>
  </si>
  <si>
    <t>CABO MULTIPOLAR DE COBRE, FLEXIVEL, CLASSE 4 OU 5, ISOLACAO EM HEPR, COBERTURA EM PVC-ST2, ANTICHAMA BWF-B, 0,6/1 KV, 3 CONDUTORES DE 2,5 MM2</t>
  </si>
  <si>
    <t>FITA ISOLANTE DE BORRACHA AUTOFUSAO, USO ATE 69 KV (ALTA TENSAO)</t>
  </si>
  <si>
    <t>LUVA PARA ELETRODUTO, EM ACO GALVANIZADO ELETROLITICO, COM ROSCA, DIAMETRO DE 25 MM (1")</t>
  </si>
  <si>
    <t>POSTE CONCRETO DUPLO T 10M 600 DAN</t>
  </si>
  <si>
    <t>POSTE CONCRETO DUPLO T 11M 1000 DAN</t>
  </si>
  <si>
    <t>PROJETOR/REFLETOR LED SMD ATÉ 220 WATTS, MÍNIMO DE 110 LM/W, MÍNIMO DE 22.000 LM, TCC 5000K. ESPECIFICAÇÕES MINÍMAS CONFORME FOLHA DE DADOS. (CIN22932)</t>
  </si>
  <si>
    <t>PROJETOR/REFLETOR LED SMD ATÉ 120 WATTS, MÍNIMO DE 110 LM/W, MÍNIMO DE 11.000 LM, TCC 5000K. ESPECIFICAÇÕES MINÍMAS CONFORME FOLHA DE DADOS. (CIN22930)</t>
  </si>
  <si>
    <t>PROJETOR/REFLETOR LED SMD ATÉ 500 WATTS, MÍNIMO DE 110 LM/W, MÍNIMO DE 49.500 LM, TCC ENTRE 5000K E 5700K. ESPECIFICAÇÕES MINÍMAS CONFORME FOLHA DE DADOS. (CIN22933)</t>
  </si>
  <si>
    <t>LUMINÁRIA PUBLICA DE LED, COM POTÊNCIA MÍNIMA 250W, 5000K, FLUXO LUMINOSO DE NO MÍMINO 35.000 LM, EFICÁCIA MÍNIMA 150 LM/W, PROTEÇÃO CONTRA SURTO 10/12 KA</t>
  </si>
  <si>
    <t>LUMINÁRIA PUBLICA DE LED, COM POTÊNCIA MÍNIMA 100W, 5000K, FLUXO LUMINOSO DE NO MÍMINO 14.000 LM, EFICÁCIA MÍNIMA 140 LM/W, PROTEÇÃO CONTRA SURTO 10/12 KA</t>
  </si>
  <si>
    <t>LUMINÁRIA PUBLICA DE LED, COM POTÊNCIA MÍNIMA 150W, 5000K, FLUXO LUMINOSO DE NO MÍMINO 22.000 LM, EFICÁCIA MÍNIMA 150 LM/W, PROTEÇÃO CONTRA SURTO 10/12 KA</t>
  </si>
  <si>
    <t>CABO COBRE FLEXIVEL EPR 1KV 4MM - AZUL</t>
  </si>
  <si>
    <t>CABO COBRE FLEXIVEL EPR 1KV 6MM - AZUL</t>
  </si>
  <si>
    <t>ALCA PREFORMADA DE DISTRIBUICAO, EM ACO GALVANIZADO, PARA CABO DE ALUMINIO DIAMETRO 16 A 25 MM</t>
  </si>
  <si>
    <t>DISJUNTOR TERMOMAGNETICO PARA TRILHO DIN (IEC), MONOPOLAR, 6 - 32 A</t>
  </si>
  <si>
    <t>DISJUNTOR TERMOMAGNETICO PARA TRILHO DIN (IEC), MONOPOLAR, 40 - 50 A,</t>
  </si>
  <si>
    <t>DISJUNTOR TERMOMAGNETICO PARA TRILHO DIN (IEC), TRIPOLAR, 10 - 50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</si>
</sst>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2" borderId="2" applyNumberFormat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44" fontId="0" fillId="0" borderId="0" xfId="3" applyFont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left" vertical="top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top"/>
    </xf>
    <xf numFmtId="44" fontId="2" fillId="0" borderId="20" xfId="3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44" fontId="2" fillId="0" borderId="7" xfId="3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8" fillId="3" borderId="7" xfId="2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44" fontId="2" fillId="0" borderId="23" xfId="3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3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2" fillId="0" borderId="20" xfId="1" applyNumberFormat="1" applyFont="1" applyBorder="1" applyAlignment="1">
      <alignment horizontal="center" vertical="top"/>
    </xf>
    <xf numFmtId="43" fontId="2" fillId="0" borderId="20" xfId="0" applyNumberFormat="1" applyFont="1" applyBorder="1" applyAlignment="1">
      <alignment horizontal="center" vertical="center"/>
    </xf>
    <xf numFmtId="43" fontId="2" fillId="0" borderId="20" xfId="0" applyNumberFormat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center" vertical="top"/>
    </xf>
    <xf numFmtId="43" fontId="2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43" fontId="2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/>
    </xf>
    <xf numFmtId="44" fontId="0" fillId="0" borderId="0" xfId="3" applyFont="1" applyBorder="1" applyAlignment="1">
      <alignment horizontal="left" vertical="top"/>
    </xf>
    <xf numFmtId="44" fontId="3" fillId="0" borderId="5" xfId="3" applyFont="1" applyBorder="1" applyAlignment="1">
      <alignment horizontal="center" vertical="center" wrapText="1"/>
    </xf>
    <xf numFmtId="44" fontId="2" fillId="0" borderId="20" xfId="3" applyFont="1" applyBorder="1" applyAlignment="1">
      <alignment horizontal="center" vertical="center"/>
    </xf>
    <xf numFmtId="44" fontId="2" fillId="0" borderId="7" xfId="3" applyFont="1" applyBorder="1" applyAlignment="1">
      <alignment horizontal="center" vertical="center"/>
    </xf>
    <xf numFmtId="44" fontId="2" fillId="0" borderId="23" xfId="3" applyFont="1" applyBorder="1" applyAlignment="1">
      <alignment horizontal="center" vertical="center"/>
    </xf>
    <xf numFmtId="10" fontId="0" fillId="0" borderId="0" xfId="0" applyNumberFormat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2" fillId="0" borderId="20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44" fontId="0" fillId="0" borderId="11" xfId="3" applyFont="1" applyBorder="1" applyAlignment="1">
      <alignment horizontal="left" vertical="top"/>
    </xf>
    <xf numFmtId="44" fontId="3" fillId="0" borderId="5" xfId="3" applyFont="1" applyBorder="1" applyAlignment="1">
      <alignment horizontal="center" vertical="center"/>
    </xf>
    <xf numFmtId="44" fontId="2" fillId="0" borderId="21" xfId="3" applyFont="1" applyBorder="1" applyAlignment="1">
      <alignment horizontal="center" vertical="center"/>
    </xf>
    <xf numFmtId="44" fontId="2" fillId="0" borderId="12" xfId="3" applyFont="1" applyBorder="1" applyAlignment="1">
      <alignment horizontal="center" vertical="center"/>
    </xf>
    <xf numFmtId="44" fontId="2" fillId="0" borderId="18" xfId="3" applyFont="1" applyBorder="1" applyAlignment="1">
      <alignment horizontal="center" vertical="center"/>
    </xf>
    <xf numFmtId="44" fontId="3" fillId="6" borderId="1" xfId="3" applyFont="1" applyFill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top"/>
    </xf>
    <xf numFmtId="44" fontId="3" fillId="6" borderId="24" xfId="3" applyFont="1" applyFill="1" applyBorder="1" applyAlignment="1">
      <alignment horizontal="center" vertical="top"/>
    </xf>
    <xf numFmtId="10" fontId="3" fillId="6" borderId="24" xfId="0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44" fontId="2" fillId="0" borderId="7" xfId="3" applyFont="1" applyFill="1" applyBorder="1" applyAlignment="1">
      <alignment horizontal="center" vertical="center"/>
    </xf>
    <xf numFmtId="44" fontId="2" fillId="0" borderId="23" xfId="3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44" fontId="0" fillId="0" borderId="0" xfId="0" applyNumberFormat="1" applyAlignment="1">
      <alignment horizontal="left" vertical="top"/>
    </xf>
    <xf numFmtId="8" fontId="0" fillId="0" borderId="0" xfId="0" applyNumberFormat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top"/>
    </xf>
    <xf numFmtId="0" fontId="3" fillId="6" borderId="11" xfId="0" applyFont="1" applyFill="1" applyBorder="1" applyAlignment="1">
      <alignment horizontal="center" vertical="top"/>
    </xf>
    <xf numFmtId="44" fontId="2" fillId="0" borderId="20" xfId="3" applyFont="1" applyBorder="1" applyAlignment="1">
      <alignment horizontal="center" vertical="center"/>
    </xf>
    <xf numFmtId="44" fontId="2" fillId="0" borderId="21" xfId="3" applyFont="1" applyBorder="1" applyAlignment="1">
      <alignment horizontal="center" vertical="center"/>
    </xf>
    <xf numFmtId="44" fontId="2" fillId="0" borderId="7" xfId="3" applyFont="1" applyBorder="1" applyAlignment="1">
      <alignment horizontal="center" vertical="center"/>
    </xf>
    <xf numFmtId="44" fontId="2" fillId="0" borderId="12" xfId="3" applyFont="1" applyBorder="1" applyAlignment="1">
      <alignment horizontal="center" vertical="center"/>
    </xf>
    <xf numFmtId="44" fontId="2" fillId="0" borderId="7" xfId="3" applyFont="1" applyFill="1" applyBorder="1" applyAlignment="1">
      <alignment horizontal="center" vertical="center"/>
    </xf>
    <xf numFmtId="44" fontId="2" fillId="0" borderId="12" xfId="3" applyFont="1" applyFill="1" applyBorder="1" applyAlignment="1">
      <alignment horizontal="center" vertical="center"/>
    </xf>
    <xf numFmtId="44" fontId="2" fillId="0" borderId="23" xfId="3" applyFont="1" applyBorder="1" applyAlignment="1">
      <alignment horizontal="center" vertical="center"/>
    </xf>
    <xf numFmtId="44" fontId="2" fillId="0" borderId="18" xfId="3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4" fontId="3" fillId="4" borderId="4" xfId="3" applyFont="1" applyFill="1" applyBorder="1" applyAlignment="1">
      <alignment horizontal="center" vertical="center"/>
    </xf>
    <xf numFmtId="44" fontId="3" fillId="4" borderId="6" xfId="3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3" fontId="3" fillId="6" borderId="3" xfId="0" applyNumberFormat="1" applyFont="1" applyFill="1" applyBorder="1" applyAlignment="1">
      <alignment horizontal="center" vertical="center"/>
    </xf>
    <xf numFmtId="43" fontId="3" fillId="6" borderId="4" xfId="0" applyNumberFormat="1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Saída" xfId="2" builtinId="2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zoomScaleNormal="100" workbookViewId="0">
      <selection activeCell="A2" sqref="A2:K2"/>
    </sheetView>
  </sheetViews>
  <sheetFormatPr defaultRowHeight="12.75" x14ac:dyDescent="0.2"/>
  <cols>
    <col min="1" max="1" width="5.5" bestFit="1" customWidth="1"/>
    <col min="2" max="2" width="13.6640625" customWidth="1"/>
    <col min="3" max="3" width="10.5" customWidth="1"/>
    <col min="4" max="4" width="69.33203125" bestFit="1" customWidth="1"/>
    <col min="5" max="5" width="9.6640625" customWidth="1"/>
    <col min="6" max="6" width="11" customWidth="1"/>
    <col min="7" max="7" width="16.33203125" style="4" customWidth="1"/>
    <col min="8" max="8" width="12.83203125" style="53" customWidth="1"/>
    <col min="9" max="9" width="17.83203125" customWidth="1"/>
    <col min="10" max="10" width="10.83203125" customWidth="1"/>
    <col min="11" max="11" width="17.6640625" style="4" bestFit="1" customWidth="1"/>
    <col min="12" max="12" width="6" bestFit="1" customWidth="1"/>
    <col min="13" max="14" width="16" bestFit="1" customWidth="1"/>
    <col min="15" max="15" width="17" bestFit="1" customWidth="1"/>
    <col min="16" max="16" width="12.83203125" style="1" bestFit="1" customWidth="1"/>
    <col min="17" max="17" width="15.83203125" bestFit="1" customWidth="1"/>
  </cols>
  <sheetData>
    <row r="1" spans="1:17" ht="13.5" thickBot="1" x14ac:dyDescent="0.25"/>
    <row r="2" spans="1:17" ht="57.75" customHeight="1" x14ac:dyDescent="0.2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7" ht="28.5" customHeight="1" x14ac:dyDescent="0.2">
      <c r="A3" s="84" t="s">
        <v>239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7" ht="30.75" customHeight="1" x14ac:dyDescent="0.2">
      <c r="A4" s="84" t="s">
        <v>237</v>
      </c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7" ht="69" customHeight="1" thickBot="1" x14ac:dyDescent="0.25">
      <c r="A5" s="87" t="s">
        <v>238</v>
      </c>
      <c r="B5" s="88"/>
      <c r="C5" s="88"/>
      <c r="D5" s="88"/>
      <c r="E5" s="88"/>
      <c r="F5" s="88"/>
      <c r="G5" s="88"/>
      <c r="H5" s="88"/>
      <c r="I5" s="88"/>
      <c r="J5" s="88"/>
      <c r="K5" s="89"/>
      <c r="L5" s="7"/>
      <c r="M5" s="7"/>
      <c r="N5" s="7"/>
      <c r="O5" s="7"/>
      <c r="P5" s="7"/>
      <c r="Q5" s="7"/>
    </row>
    <row r="6" spans="1:17" ht="24" customHeight="1" thickBot="1" x14ac:dyDescent="0.25">
      <c r="A6" s="90" t="s">
        <v>0</v>
      </c>
      <c r="B6" s="92" t="s">
        <v>67</v>
      </c>
      <c r="C6" s="90" t="s">
        <v>65</v>
      </c>
      <c r="D6" s="90" t="s">
        <v>1</v>
      </c>
      <c r="E6" s="94" t="s">
        <v>75</v>
      </c>
      <c r="F6" s="95"/>
      <c r="G6" s="95"/>
      <c r="H6" s="95"/>
      <c r="I6" s="95"/>
      <c r="J6" s="95"/>
      <c r="K6" s="96"/>
    </row>
    <row r="7" spans="1:17" ht="13.5" thickBot="1" x14ac:dyDescent="0.25">
      <c r="A7" s="91"/>
      <c r="B7" s="93"/>
      <c r="C7" s="91"/>
      <c r="D7" s="91"/>
      <c r="E7" s="69" t="s">
        <v>64</v>
      </c>
      <c r="F7" s="69" t="s">
        <v>63</v>
      </c>
      <c r="G7" s="70" t="s">
        <v>72</v>
      </c>
      <c r="H7" s="71" t="s">
        <v>141</v>
      </c>
      <c r="I7" s="69" t="s">
        <v>242</v>
      </c>
      <c r="J7" s="97" t="s">
        <v>73</v>
      </c>
      <c r="K7" s="98"/>
    </row>
    <row r="8" spans="1:17" x14ac:dyDescent="0.2">
      <c r="A8" s="8">
        <v>1</v>
      </c>
      <c r="B8" s="9" t="s">
        <v>2</v>
      </c>
      <c r="C8" s="10" t="s">
        <v>111</v>
      </c>
      <c r="D8" s="11" t="s">
        <v>79</v>
      </c>
      <c r="E8" s="72" t="s">
        <v>60</v>
      </c>
      <c r="F8" s="72">
        <v>60</v>
      </c>
      <c r="G8" s="50">
        <v>14.13</v>
      </c>
      <c r="H8" s="57">
        <v>0.15279999999999999</v>
      </c>
      <c r="I8" s="50">
        <f>ROUND(SUM(G8+(G8*H8)),2)</f>
        <v>16.29</v>
      </c>
      <c r="J8" s="99">
        <f>SUM(F8*I8)</f>
        <v>977.4</v>
      </c>
      <c r="K8" s="100"/>
    </row>
    <row r="9" spans="1:17" x14ac:dyDescent="0.2">
      <c r="A9" s="14">
        <v>2</v>
      </c>
      <c r="B9" s="15" t="s">
        <v>2</v>
      </c>
      <c r="C9" s="16" t="s">
        <v>113</v>
      </c>
      <c r="D9" s="17" t="s">
        <v>80</v>
      </c>
      <c r="E9" s="22" t="s">
        <v>60</v>
      </c>
      <c r="F9" s="22">
        <v>200</v>
      </c>
      <c r="G9" s="51">
        <v>12.47</v>
      </c>
      <c r="H9" s="58">
        <v>0.15279999999999999</v>
      </c>
      <c r="I9" s="51">
        <f t="shared" ref="I9:I66" si="0">ROUND(SUM(G9+(G9*H9)),2)</f>
        <v>14.38</v>
      </c>
      <c r="J9" s="101">
        <f t="shared" ref="J9:J66" si="1">SUM(F9*I9)</f>
        <v>2876</v>
      </c>
      <c r="K9" s="102"/>
    </row>
    <row r="10" spans="1:17" x14ac:dyDescent="0.2">
      <c r="A10" s="14">
        <v>3</v>
      </c>
      <c r="B10" s="15" t="s">
        <v>2</v>
      </c>
      <c r="C10" s="16" t="s">
        <v>114</v>
      </c>
      <c r="D10" s="17" t="s">
        <v>81</v>
      </c>
      <c r="E10" s="22" t="s">
        <v>60</v>
      </c>
      <c r="F10" s="22">
        <v>200</v>
      </c>
      <c r="G10" s="51">
        <v>20.67</v>
      </c>
      <c r="H10" s="58">
        <v>0.15279999999999999</v>
      </c>
      <c r="I10" s="51">
        <f t="shared" si="0"/>
        <v>23.83</v>
      </c>
      <c r="J10" s="101">
        <f t="shared" si="1"/>
        <v>4766</v>
      </c>
      <c r="K10" s="102"/>
    </row>
    <row r="11" spans="1:17" ht="25.5" x14ac:dyDescent="0.2">
      <c r="A11" s="14">
        <v>4</v>
      </c>
      <c r="B11" s="15" t="s">
        <v>2</v>
      </c>
      <c r="C11" s="16" t="s">
        <v>112</v>
      </c>
      <c r="D11" s="80" t="s">
        <v>258</v>
      </c>
      <c r="E11" s="22" t="s">
        <v>60</v>
      </c>
      <c r="F11" s="22">
        <v>150</v>
      </c>
      <c r="G11" s="73">
        <v>6.66</v>
      </c>
      <c r="H11" s="58">
        <v>0.15279999999999999</v>
      </c>
      <c r="I11" s="73">
        <f t="shared" si="0"/>
        <v>7.68</v>
      </c>
      <c r="J11" s="103">
        <f t="shared" si="1"/>
        <v>1152</v>
      </c>
      <c r="K11" s="104"/>
    </row>
    <row r="12" spans="1:17" ht="12.75" customHeight="1" x14ac:dyDescent="0.2">
      <c r="A12" s="14">
        <v>5</v>
      </c>
      <c r="B12" s="20" t="s">
        <v>2</v>
      </c>
      <c r="C12" s="20">
        <v>39380</v>
      </c>
      <c r="D12" s="21" t="s">
        <v>6</v>
      </c>
      <c r="E12" s="22" t="s">
        <v>60</v>
      </c>
      <c r="F12" s="22">
        <v>50</v>
      </c>
      <c r="G12" s="73">
        <v>21.19</v>
      </c>
      <c r="H12" s="58">
        <v>0.15279999999999999</v>
      </c>
      <c r="I12" s="73">
        <f t="shared" si="0"/>
        <v>24.43</v>
      </c>
      <c r="J12" s="103">
        <f t="shared" si="1"/>
        <v>1221.5</v>
      </c>
      <c r="K12" s="104"/>
    </row>
    <row r="13" spans="1:17" ht="12.75" customHeight="1" x14ac:dyDescent="0.2">
      <c r="A13" s="14">
        <v>6</v>
      </c>
      <c r="B13" s="20" t="s">
        <v>66</v>
      </c>
      <c r="C13" s="20">
        <v>1856</v>
      </c>
      <c r="D13" s="21" t="s">
        <v>4</v>
      </c>
      <c r="E13" s="22" t="s">
        <v>60</v>
      </c>
      <c r="F13" s="22">
        <v>200</v>
      </c>
      <c r="G13" s="73">
        <v>83.59</v>
      </c>
      <c r="H13" s="58">
        <v>0.15279999999999999</v>
      </c>
      <c r="I13" s="51">
        <f t="shared" si="0"/>
        <v>96.36</v>
      </c>
      <c r="J13" s="101">
        <f t="shared" si="1"/>
        <v>19272</v>
      </c>
      <c r="K13" s="102"/>
    </row>
    <row r="14" spans="1:17" ht="12.75" customHeight="1" x14ac:dyDescent="0.2">
      <c r="A14" s="14">
        <v>7</v>
      </c>
      <c r="B14" s="20" t="s">
        <v>66</v>
      </c>
      <c r="C14" s="20">
        <v>3458</v>
      </c>
      <c r="D14" s="21" t="s">
        <v>5</v>
      </c>
      <c r="E14" s="22" t="s">
        <v>60</v>
      </c>
      <c r="F14" s="22">
        <v>100</v>
      </c>
      <c r="G14" s="73">
        <v>151.57</v>
      </c>
      <c r="H14" s="58">
        <v>0.15279999999999999</v>
      </c>
      <c r="I14" s="51">
        <f t="shared" si="0"/>
        <v>174.73</v>
      </c>
      <c r="J14" s="101">
        <f t="shared" si="1"/>
        <v>17473</v>
      </c>
      <c r="K14" s="102"/>
    </row>
    <row r="15" spans="1:17" ht="12.75" customHeight="1" x14ac:dyDescent="0.2">
      <c r="A15" s="14">
        <v>8</v>
      </c>
      <c r="B15" s="20" t="s">
        <v>66</v>
      </c>
      <c r="C15" s="20">
        <v>3457</v>
      </c>
      <c r="D15" s="21" t="s">
        <v>7</v>
      </c>
      <c r="E15" s="22" t="s">
        <v>60</v>
      </c>
      <c r="F15" s="22">
        <v>100</v>
      </c>
      <c r="G15" s="73">
        <v>189.33</v>
      </c>
      <c r="H15" s="58">
        <v>0.15279999999999999</v>
      </c>
      <c r="I15" s="51">
        <f t="shared" si="0"/>
        <v>218.26</v>
      </c>
      <c r="J15" s="101">
        <f t="shared" si="1"/>
        <v>21826</v>
      </c>
      <c r="K15" s="102"/>
    </row>
    <row r="16" spans="1:17" ht="12.75" customHeight="1" x14ac:dyDescent="0.2">
      <c r="A16" s="14">
        <v>9</v>
      </c>
      <c r="B16" s="20" t="s">
        <v>2</v>
      </c>
      <c r="C16" s="20">
        <v>25002</v>
      </c>
      <c r="D16" s="23" t="s">
        <v>84</v>
      </c>
      <c r="E16" s="22" t="s">
        <v>110</v>
      </c>
      <c r="F16" s="22">
        <v>200</v>
      </c>
      <c r="G16" s="73">
        <v>45.3</v>
      </c>
      <c r="H16" s="58">
        <v>0.15279999999999999</v>
      </c>
      <c r="I16" s="51">
        <f t="shared" si="0"/>
        <v>52.22</v>
      </c>
      <c r="J16" s="101">
        <f t="shared" si="1"/>
        <v>10444</v>
      </c>
      <c r="K16" s="102"/>
    </row>
    <row r="17" spans="1:15" ht="36" customHeight="1" x14ac:dyDescent="0.2">
      <c r="A17" s="14">
        <v>10</v>
      </c>
      <c r="B17" s="20" t="s">
        <v>2</v>
      </c>
      <c r="C17" s="25" t="s">
        <v>243</v>
      </c>
      <c r="D17" s="75" t="s">
        <v>244</v>
      </c>
      <c r="E17" s="22" t="s">
        <v>137</v>
      </c>
      <c r="F17" s="22">
        <v>150</v>
      </c>
      <c r="G17" s="73">
        <v>24</v>
      </c>
      <c r="H17" s="58">
        <v>0.15279999999999999</v>
      </c>
      <c r="I17" s="73">
        <f t="shared" si="0"/>
        <v>27.67</v>
      </c>
      <c r="J17" s="103">
        <f t="shared" si="1"/>
        <v>4150.5</v>
      </c>
      <c r="K17" s="104"/>
      <c r="M17" s="78"/>
    </row>
    <row r="18" spans="1:15" ht="12.75" customHeight="1" x14ac:dyDescent="0.2">
      <c r="A18" s="14">
        <v>11</v>
      </c>
      <c r="B18" s="20" t="s">
        <v>2</v>
      </c>
      <c r="C18" s="20">
        <v>995</v>
      </c>
      <c r="D18" s="21" t="s">
        <v>8</v>
      </c>
      <c r="E18" s="22" t="s">
        <v>61</v>
      </c>
      <c r="F18" s="67">
        <v>2360.7242339832869</v>
      </c>
      <c r="G18" s="73">
        <v>15.57</v>
      </c>
      <c r="H18" s="58">
        <v>0.15279999999999999</v>
      </c>
      <c r="I18" s="73">
        <f t="shared" si="0"/>
        <v>17.95</v>
      </c>
      <c r="J18" s="103">
        <f t="shared" si="1"/>
        <v>42375</v>
      </c>
      <c r="K18" s="104"/>
      <c r="N18" s="78"/>
    </row>
    <row r="19" spans="1:15" ht="12.75" customHeight="1" x14ac:dyDescent="0.2">
      <c r="A19" s="14">
        <v>12</v>
      </c>
      <c r="B19" s="20" t="s">
        <v>2</v>
      </c>
      <c r="C19" s="20">
        <v>1021</v>
      </c>
      <c r="D19" s="21" t="s">
        <v>256</v>
      </c>
      <c r="E19" s="22" t="s">
        <v>61</v>
      </c>
      <c r="F19" s="67">
        <v>4327.6595744680853</v>
      </c>
      <c r="G19" s="73">
        <v>4.08</v>
      </c>
      <c r="H19" s="58">
        <v>0.15279999999999999</v>
      </c>
      <c r="I19" s="73">
        <f t="shared" si="0"/>
        <v>4.7</v>
      </c>
      <c r="J19" s="103">
        <f t="shared" si="1"/>
        <v>20340.000000000004</v>
      </c>
      <c r="K19" s="104"/>
      <c r="N19" s="78"/>
      <c r="O19" s="78"/>
    </row>
    <row r="20" spans="1:15" ht="12.75" customHeight="1" x14ac:dyDescent="0.2">
      <c r="A20" s="14">
        <v>13</v>
      </c>
      <c r="B20" s="20" t="s">
        <v>2</v>
      </c>
      <c r="C20" s="20">
        <v>994</v>
      </c>
      <c r="D20" s="21" t="s">
        <v>257</v>
      </c>
      <c r="E20" s="22" t="s">
        <v>61</v>
      </c>
      <c r="F20" s="67">
        <v>1627.1929824561403</v>
      </c>
      <c r="G20" s="73">
        <v>5.93</v>
      </c>
      <c r="H20" s="58">
        <v>0.15279999999999999</v>
      </c>
      <c r="I20" s="73">
        <f t="shared" si="0"/>
        <v>6.84</v>
      </c>
      <c r="J20" s="103">
        <f t="shared" si="1"/>
        <v>11130</v>
      </c>
      <c r="K20" s="104"/>
      <c r="N20" s="78"/>
      <c r="O20" s="78"/>
    </row>
    <row r="21" spans="1:15" ht="12.75" customHeight="1" x14ac:dyDescent="0.2">
      <c r="A21" s="14">
        <v>14</v>
      </c>
      <c r="B21" s="20" t="s">
        <v>66</v>
      </c>
      <c r="C21" s="20">
        <v>849</v>
      </c>
      <c r="D21" s="21" t="s">
        <v>11</v>
      </c>
      <c r="E21" s="22" t="s">
        <v>61</v>
      </c>
      <c r="F21" s="22">
        <v>5000</v>
      </c>
      <c r="G21" s="73">
        <v>5.23</v>
      </c>
      <c r="H21" s="58">
        <v>0.15279999999999999</v>
      </c>
      <c r="I21" s="73">
        <f t="shared" si="0"/>
        <v>6.03</v>
      </c>
      <c r="J21" s="103">
        <f t="shared" si="1"/>
        <v>30150</v>
      </c>
      <c r="K21" s="104"/>
    </row>
    <row r="22" spans="1:15" ht="40.5" customHeight="1" x14ac:dyDescent="0.2">
      <c r="A22" s="14">
        <v>15</v>
      </c>
      <c r="B22" s="20" t="s">
        <v>2</v>
      </c>
      <c r="C22" s="20">
        <v>39258</v>
      </c>
      <c r="D22" s="21" t="s">
        <v>245</v>
      </c>
      <c r="E22" s="22" t="s">
        <v>61</v>
      </c>
      <c r="F22" s="22">
        <v>2000</v>
      </c>
      <c r="G22" s="73">
        <v>8.49</v>
      </c>
      <c r="H22" s="58">
        <v>0.15279999999999999</v>
      </c>
      <c r="I22" s="73">
        <f t="shared" si="0"/>
        <v>9.7899999999999991</v>
      </c>
      <c r="J22" s="103">
        <f t="shared" si="1"/>
        <v>19580</v>
      </c>
      <c r="K22" s="104"/>
    </row>
    <row r="23" spans="1:15" ht="12.75" customHeight="1" x14ac:dyDescent="0.2">
      <c r="A23" s="14">
        <v>16</v>
      </c>
      <c r="B23" s="20" t="s">
        <v>66</v>
      </c>
      <c r="C23" s="20">
        <v>1876</v>
      </c>
      <c r="D23" s="21" t="s">
        <v>12</v>
      </c>
      <c r="E23" s="22" t="s">
        <v>60</v>
      </c>
      <c r="F23" s="22">
        <v>100</v>
      </c>
      <c r="G23" s="73">
        <v>257.20999999999998</v>
      </c>
      <c r="H23" s="58">
        <v>0.15279999999999999</v>
      </c>
      <c r="I23" s="51">
        <f t="shared" si="0"/>
        <v>296.51</v>
      </c>
      <c r="J23" s="101">
        <f t="shared" si="1"/>
        <v>29651</v>
      </c>
      <c r="K23" s="102"/>
    </row>
    <row r="24" spans="1:15" ht="12.75" customHeight="1" x14ac:dyDescent="0.2">
      <c r="A24" s="14">
        <v>17</v>
      </c>
      <c r="B24" s="20" t="s">
        <v>2</v>
      </c>
      <c r="C24" s="20">
        <v>420</v>
      </c>
      <c r="D24" s="21" t="s">
        <v>86</v>
      </c>
      <c r="E24" s="22" t="s">
        <v>60</v>
      </c>
      <c r="F24" s="22">
        <v>100</v>
      </c>
      <c r="G24" s="73">
        <v>58.7</v>
      </c>
      <c r="H24" s="58">
        <v>0.15279999999999999</v>
      </c>
      <c r="I24" s="51">
        <f t="shared" si="0"/>
        <v>67.67</v>
      </c>
      <c r="J24" s="101">
        <f t="shared" si="1"/>
        <v>6767</v>
      </c>
      <c r="K24" s="102"/>
    </row>
    <row r="25" spans="1:15" ht="12.75" customHeight="1" x14ac:dyDescent="0.2">
      <c r="A25" s="14">
        <v>18</v>
      </c>
      <c r="B25" s="20" t="s">
        <v>2</v>
      </c>
      <c r="C25" s="20">
        <v>12327</v>
      </c>
      <c r="D25" s="21" t="s">
        <v>87</v>
      </c>
      <c r="E25" s="22" t="s">
        <v>60</v>
      </c>
      <c r="F25" s="22">
        <v>100</v>
      </c>
      <c r="G25" s="73">
        <v>69.92</v>
      </c>
      <c r="H25" s="58">
        <v>0.15279999999999999</v>
      </c>
      <c r="I25" s="51">
        <f t="shared" si="0"/>
        <v>80.599999999999994</v>
      </c>
      <c r="J25" s="101">
        <f t="shared" si="1"/>
        <v>8059.9999999999991</v>
      </c>
      <c r="K25" s="102"/>
    </row>
    <row r="26" spans="1:15" ht="12.75" customHeight="1" x14ac:dyDescent="0.2">
      <c r="A26" s="14">
        <v>19</v>
      </c>
      <c r="B26" s="20" t="s">
        <v>66</v>
      </c>
      <c r="C26" s="20">
        <v>1047</v>
      </c>
      <c r="D26" s="24" t="s">
        <v>13</v>
      </c>
      <c r="E26" s="22" t="s">
        <v>60</v>
      </c>
      <c r="F26" s="22">
        <v>900</v>
      </c>
      <c r="G26" s="73">
        <v>3.67</v>
      </c>
      <c r="H26" s="58">
        <v>0.15279999999999999</v>
      </c>
      <c r="I26" s="51">
        <f t="shared" si="0"/>
        <v>4.2300000000000004</v>
      </c>
      <c r="J26" s="101">
        <f t="shared" si="1"/>
        <v>3807.0000000000005</v>
      </c>
      <c r="K26" s="102"/>
    </row>
    <row r="27" spans="1:15" ht="12.75" customHeight="1" x14ac:dyDescent="0.2">
      <c r="A27" s="14">
        <v>20</v>
      </c>
      <c r="B27" s="20" t="s">
        <v>66</v>
      </c>
      <c r="C27" s="20">
        <v>1064</v>
      </c>
      <c r="D27" s="21" t="s">
        <v>14</v>
      </c>
      <c r="E27" s="22" t="s">
        <v>60</v>
      </c>
      <c r="F27" s="22">
        <v>500</v>
      </c>
      <c r="G27" s="73">
        <v>12.85</v>
      </c>
      <c r="H27" s="58">
        <v>0.15279999999999999</v>
      </c>
      <c r="I27" s="51">
        <f t="shared" si="0"/>
        <v>14.81</v>
      </c>
      <c r="J27" s="101">
        <f t="shared" si="1"/>
        <v>7405</v>
      </c>
      <c r="K27" s="102"/>
    </row>
    <row r="28" spans="1:15" ht="12.75" customHeight="1" x14ac:dyDescent="0.2">
      <c r="A28" s="14">
        <v>21</v>
      </c>
      <c r="B28" s="20" t="s">
        <v>2</v>
      </c>
      <c r="C28" s="20">
        <v>1879</v>
      </c>
      <c r="D28" s="24" t="s">
        <v>15</v>
      </c>
      <c r="E28" s="22" t="s">
        <v>60</v>
      </c>
      <c r="F28" s="22">
        <v>100</v>
      </c>
      <c r="G28" s="73">
        <v>2.58</v>
      </c>
      <c r="H28" s="58">
        <v>0.15279999999999999</v>
      </c>
      <c r="I28" s="73">
        <f t="shared" si="0"/>
        <v>2.97</v>
      </c>
      <c r="J28" s="103">
        <f t="shared" si="1"/>
        <v>297</v>
      </c>
      <c r="K28" s="104"/>
    </row>
    <row r="29" spans="1:15" ht="12.75" customHeight="1" x14ac:dyDescent="0.2">
      <c r="A29" s="14">
        <v>22</v>
      </c>
      <c r="B29" s="20" t="s">
        <v>2</v>
      </c>
      <c r="C29" s="20">
        <v>34653</v>
      </c>
      <c r="D29" s="21" t="s">
        <v>259</v>
      </c>
      <c r="E29" s="22" t="s">
        <v>60</v>
      </c>
      <c r="F29" s="22">
        <v>314</v>
      </c>
      <c r="G29" s="73">
        <v>8.24</v>
      </c>
      <c r="H29" s="58">
        <v>0.15279999999999999</v>
      </c>
      <c r="I29" s="73">
        <f t="shared" si="0"/>
        <v>9.5</v>
      </c>
      <c r="J29" s="103">
        <f t="shared" si="1"/>
        <v>2983</v>
      </c>
      <c r="K29" s="104"/>
    </row>
    <row r="30" spans="1:15" ht="12.75" customHeight="1" x14ac:dyDescent="0.2">
      <c r="A30" s="14">
        <v>23</v>
      </c>
      <c r="B30" s="20" t="s">
        <v>2</v>
      </c>
      <c r="C30" s="20">
        <v>34686</v>
      </c>
      <c r="D30" s="21" t="s">
        <v>260</v>
      </c>
      <c r="E30" s="22" t="s">
        <v>60</v>
      </c>
      <c r="F30" s="22">
        <v>40</v>
      </c>
      <c r="G30" s="73">
        <v>12.21</v>
      </c>
      <c r="H30" s="58">
        <v>0.15279999999999999</v>
      </c>
      <c r="I30" s="73">
        <f t="shared" si="0"/>
        <v>14.08</v>
      </c>
      <c r="J30" s="103">
        <f t="shared" si="1"/>
        <v>563.20000000000005</v>
      </c>
      <c r="K30" s="104"/>
    </row>
    <row r="31" spans="1:15" ht="12.75" customHeight="1" x14ac:dyDescent="0.2">
      <c r="A31" s="14">
        <v>24</v>
      </c>
      <c r="B31" s="20" t="s">
        <v>2</v>
      </c>
      <c r="C31" s="20">
        <v>34709</v>
      </c>
      <c r="D31" s="24" t="s">
        <v>261</v>
      </c>
      <c r="E31" s="22" t="s">
        <v>60</v>
      </c>
      <c r="F31" s="22">
        <v>200</v>
      </c>
      <c r="G31" s="73">
        <v>57.86</v>
      </c>
      <c r="H31" s="58">
        <v>0.15279999999999999</v>
      </c>
      <c r="I31" s="73">
        <f t="shared" si="0"/>
        <v>66.7</v>
      </c>
      <c r="J31" s="103">
        <f t="shared" si="1"/>
        <v>13340</v>
      </c>
      <c r="K31" s="104"/>
      <c r="M31" s="78"/>
    </row>
    <row r="32" spans="1:15" ht="12.75" customHeight="1" x14ac:dyDescent="0.2">
      <c r="A32" s="14">
        <v>25</v>
      </c>
      <c r="B32" s="20" t="s">
        <v>2</v>
      </c>
      <c r="C32" s="20">
        <v>39471</v>
      </c>
      <c r="D32" s="24" t="s">
        <v>23</v>
      </c>
      <c r="E32" s="22" t="s">
        <v>60</v>
      </c>
      <c r="F32" s="22">
        <v>50</v>
      </c>
      <c r="G32" s="73">
        <v>94.84</v>
      </c>
      <c r="H32" s="58">
        <v>0.15279999999999999</v>
      </c>
      <c r="I32" s="51">
        <f t="shared" si="0"/>
        <v>109.33</v>
      </c>
      <c r="J32" s="101">
        <f t="shared" si="1"/>
        <v>5466.5</v>
      </c>
      <c r="K32" s="102"/>
    </row>
    <row r="33" spans="1:11" ht="12.75" customHeight="1" x14ac:dyDescent="0.2">
      <c r="A33" s="14">
        <v>26</v>
      </c>
      <c r="B33" s="20" t="s">
        <v>66</v>
      </c>
      <c r="C33" s="20">
        <v>1738</v>
      </c>
      <c r="D33" s="21" t="s">
        <v>24</v>
      </c>
      <c r="E33" s="22" t="s">
        <v>60</v>
      </c>
      <c r="F33" s="22">
        <v>100</v>
      </c>
      <c r="G33" s="73">
        <v>7.41</v>
      </c>
      <c r="H33" s="58">
        <v>0.15279999999999999</v>
      </c>
      <c r="I33" s="51">
        <f t="shared" si="0"/>
        <v>8.5399999999999991</v>
      </c>
      <c r="J33" s="101">
        <f t="shared" si="1"/>
        <v>853.99999999999989</v>
      </c>
      <c r="K33" s="102"/>
    </row>
    <row r="34" spans="1:11" ht="12.75" customHeight="1" x14ac:dyDescent="0.2">
      <c r="A34" s="14">
        <v>27</v>
      </c>
      <c r="B34" s="20" t="s">
        <v>66</v>
      </c>
      <c r="C34" s="20">
        <v>1745</v>
      </c>
      <c r="D34" s="21" t="s">
        <v>25</v>
      </c>
      <c r="E34" s="22" t="s">
        <v>60</v>
      </c>
      <c r="F34" s="22">
        <v>88</v>
      </c>
      <c r="G34" s="73">
        <v>13.83</v>
      </c>
      <c r="H34" s="58">
        <v>0.15279999999999999</v>
      </c>
      <c r="I34" s="51">
        <f t="shared" si="0"/>
        <v>15.94</v>
      </c>
      <c r="J34" s="101">
        <f t="shared" si="1"/>
        <v>1402.72</v>
      </c>
      <c r="K34" s="102"/>
    </row>
    <row r="35" spans="1:11" ht="12.75" customHeight="1" x14ac:dyDescent="0.2">
      <c r="A35" s="14">
        <v>28</v>
      </c>
      <c r="B35" s="20" t="s">
        <v>3</v>
      </c>
      <c r="C35" s="20" t="s">
        <v>68</v>
      </c>
      <c r="D35" s="21" t="s">
        <v>26</v>
      </c>
      <c r="E35" s="22" t="s">
        <v>60</v>
      </c>
      <c r="F35" s="22">
        <v>94</v>
      </c>
      <c r="G35" s="73">
        <v>6.52</v>
      </c>
      <c r="H35" s="58">
        <v>0.15279999999999999</v>
      </c>
      <c r="I35" s="51">
        <f t="shared" si="0"/>
        <v>7.52</v>
      </c>
      <c r="J35" s="101">
        <f t="shared" si="1"/>
        <v>706.88</v>
      </c>
      <c r="K35" s="102"/>
    </row>
    <row r="36" spans="1:11" ht="12.75" customHeight="1" x14ac:dyDescent="0.2">
      <c r="A36" s="14">
        <v>29</v>
      </c>
      <c r="B36" s="20" t="s">
        <v>3</v>
      </c>
      <c r="C36" s="20" t="s">
        <v>69</v>
      </c>
      <c r="D36" s="24" t="s">
        <v>27</v>
      </c>
      <c r="E36" s="22" t="s">
        <v>61</v>
      </c>
      <c r="F36" s="22">
        <v>3500</v>
      </c>
      <c r="G36" s="73">
        <v>1.22</v>
      </c>
      <c r="H36" s="58">
        <v>0.15279999999999999</v>
      </c>
      <c r="I36" s="73">
        <f t="shared" si="0"/>
        <v>1.41</v>
      </c>
      <c r="J36" s="103">
        <f t="shared" si="1"/>
        <v>4935</v>
      </c>
      <c r="K36" s="104"/>
    </row>
    <row r="37" spans="1:11" ht="12.75" customHeight="1" x14ac:dyDescent="0.2">
      <c r="A37" s="14">
        <v>30</v>
      </c>
      <c r="B37" s="20" t="s">
        <v>66</v>
      </c>
      <c r="C37" s="20">
        <v>2721</v>
      </c>
      <c r="D37" s="24" t="s">
        <v>28</v>
      </c>
      <c r="E37" s="22" t="s">
        <v>61</v>
      </c>
      <c r="F37" s="67">
        <f>3500+8.80053908353285</f>
        <v>3508.8005390835328</v>
      </c>
      <c r="G37" s="73">
        <v>3.22</v>
      </c>
      <c r="H37" s="58">
        <v>0.15279999999999999</v>
      </c>
      <c r="I37" s="73">
        <f t="shared" si="0"/>
        <v>3.71</v>
      </c>
      <c r="J37" s="103">
        <f t="shared" si="1"/>
        <v>13017.649999999907</v>
      </c>
      <c r="K37" s="104"/>
    </row>
    <row r="38" spans="1:11" ht="12.75" customHeight="1" x14ac:dyDescent="0.2">
      <c r="A38" s="14">
        <v>31</v>
      </c>
      <c r="B38" s="20" t="s">
        <v>2</v>
      </c>
      <c r="C38" s="20">
        <v>20111</v>
      </c>
      <c r="D38" s="24" t="s">
        <v>88</v>
      </c>
      <c r="E38" s="22" t="s">
        <v>60</v>
      </c>
      <c r="F38" s="22">
        <v>200</v>
      </c>
      <c r="G38" s="73">
        <v>9.5</v>
      </c>
      <c r="H38" s="58">
        <v>0.15279999999999999</v>
      </c>
      <c r="I38" s="51">
        <f t="shared" si="0"/>
        <v>10.95</v>
      </c>
      <c r="J38" s="101">
        <f t="shared" si="1"/>
        <v>2190</v>
      </c>
      <c r="K38" s="102"/>
    </row>
    <row r="39" spans="1:11" ht="12.75" customHeight="1" x14ac:dyDescent="0.2">
      <c r="A39" s="14">
        <v>32</v>
      </c>
      <c r="B39" s="20" t="s">
        <v>2</v>
      </c>
      <c r="C39" s="25" t="s">
        <v>115</v>
      </c>
      <c r="D39" s="24" t="s">
        <v>246</v>
      </c>
      <c r="E39" s="22" t="s">
        <v>137</v>
      </c>
      <c r="F39" s="22">
        <v>100</v>
      </c>
      <c r="G39" s="73">
        <v>1.38</v>
      </c>
      <c r="H39" s="58">
        <v>0.15279999999999999</v>
      </c>
      <c r="I39" s="73">
        <f t="shared" si="0"/>
        <v>1.59</v>
      </c>
      <c r="J39" s="103">
        <f t="shared" si="1"/>
        <v>159</v>
      </c>
      <c r="K39" s="104"/>
    </row>
    <row r="40" spans="1:11" ht="12.75" customHeight="1" x14ac:dyDescent="0.2">
      <c r="A40" s="14">
        <v>33</v>
      </c>
      <c r="B40" s="20" t="s">
        <v>66</v>
      </c>
      <c r="C40" s="20">
        <v>2730</v>
      </c>
      <c r="D40" s="21" t="s">
        <v>29</v>
      </c>
      <c r="E40" s="22" t="s">
        <v>60</v>
      </c>
      <c r="F40" s="22">
        <v>200</v>
      </c>
      <c r="G40" s="73">
        <v>72.05</v>
      </c>
      <c r="H40" s="58">
        <v>0.15279999999999999</v>
      </c>
      <c r="I40" s="51">
        <f t="shared" si="0"/>
        <v>83.06</v>
      </c>
      <c r="J40" s="101">
        <f t="shared" si="1"/>
        <v>16612</v>
      </c>
      <c r="K40" s="102"/>
    </row>
    <row r="41" spans="1:11" ht="12.75" customHeight="1" x14ac:dyDescent="0.2">
      <c r="A41" s="14">
        <v>34</v>
      </c>
      <c r="B41" s="20" t="s">
        <v>2</v>
      </c>
      <c r="C41" s="20">
        <v>3398</v>
      </c>
      <c r="D41" s="21" t="s">
        <v>90</v>
      </c>
      <c r="E41" s="22" t="s">
        <v>60</v>
      </c>
      <c r="F41" s="22">
        <v>200</v>
      </c>
      <c r="G41" s="73">
        <v>5.57</v>
      </c>
      <c r="H41" s="58">
        <v>0.15279999999999999</v>
      </c>
      <c r="I41" s="51">
        <f t="shared" si="0"/>
        <v>6.42</v>
      </c>
      <c r="J41" s="101">
        <f t="shared" si="1"/>
        <v>1284</v>
      </c>
      <c r="K41" s="102"/>
    </row>
    <row r="42" spans="1:11" ht="12.75" customHeight="1" x14ac:dyDescent="0.2">
      <c r="A42" s="14">
        <v>35</v>
      </c>
      <c r="B42" s="20" t="s">
        <v>66</v>
      </c>
      <c r="C42" s="20">
        <v>3129</v>
      </c>
      <c r="D42" s="24" t="s">
        <v>30</v>
      </c>
      <c r="E42" s="22" t="s">
        <v>60</v>
      </c>
      <c r="F42" s="22">
        <v>50</v>
      </c>
      <c r="G42" s="73">
        <v>2174.9499999999998</v>
      </c>
      <c r="H42" s="58">
        <v>0.15279999999999999</v>
      </c>
      <c r="I42" s="51">
        <f t="shared" si="0"/>
        <v>2507.2800000000002</v>
      </c>
      <c r="J42" s="101">
        <f t="shared" si="1"/>
        <v>125364.00000000001</v>
      </c>
      <c r="K42" s="102"/>
    </row>
    <row r="43" spans="1:11" ht="12.75" customHeight="1" x14ac:dyDescent="0.2">
      <c r="A43" s="14">
        <v>36</v>
      </c>
      <c r="B43" s="20" t="s">
        <v>66</v>
      </c>
      <c r="C43" s="20">
        <v>18755</v>
      </c>
      <c r="D43" s="24" t="s">
        <v>78</v>
      </c>
      <c r="E43" s="22" t="s">
        <v>60</v>
      </c>
      <c r="F43" s="22">
        <v>40</v>
      </c>
      <c r="G43" s="73">
        <v>1815.36</v>
      </c>
      <c r="H43" s="58">
        <v>0.15279999999999999</v>
      </c>
      <c r="I43" s="51">
        <f t="shared" si="0"/>
        <v>2092.75</v>
      </c>
      <c r="J43" s="101">
        <f t="shared" si="1"/>
        <v>83710</v>
      </c>
      <c r="K43" s="102"/>
    </row>
    <row r="44" spans="1:11" ht="12.75" customHeight="1" x14ac:dyDescent="0.2">
      <c r="A44" s="14">
        <v>37</v>
      </c>
      <c r="B44" s="20" t="s">
        <v>66</v>
      </c>
      <c r="C44" s="20">
        <v>18756</v>
      </c>
      <c r="D44" s="24" t="s">
        <v>77</v>
      </c>
      <c r="E44" s="22" t="s">
        <v>60</v>
      </c>
      <c r="F44" s="22">
        <v>40</v>
      </c>
      <c r="G44" s="73">
        <v>2001.36</v>
      </c>
      <c r="H44" s="58">
        <v>0.15279999999999999</v>
      </c>
      <c r="I44" s="51">
        <f t="shared" si="0"/>
        <v>2307.17</v>
      </c>
      <c r="J44" s="101">
        <f t="shared" si="1"/>
        <v>92286.8</v>
      </c>
      <c r="K44" s="102"/>
    </row>
    <row r="45" spans="1:11" ht="12.75" customHeight="1" x14ac:dyDescent="0.2">
      <c r="A45" s="14">
        <v>38</v>
      </c>
      <c r="B45" s="20" t="s">
        <v>66</v>
      </c>
      <c r="C45" s="20">
        <v>1915</v>
      </c>
      <c r="D45" s="21" t="s">
        <v>31</v>
      </c>
      <c r="E45" s="22" t="s">
        <v>60</v>
      </c>
      <c r="F45" s="22">
        <v>1000</v>
      </c>
      <c r="G45" s="73">
        <v>23.54</v>
      </c>
      <c r="H45" s="58">
        <v>0.15279999999999999</v>
      </c>
      <c r="I45" s="51">
        <f t="shared" si="0"/>
        <v>27.14</v>
      </c>
      <c r="J45" s="101">
        <f t="shared" si="1"/>
        <v>27140</v>
      </c>
      <c r="K45" s="102"/>
    </row>
    <row r="46" spans="1:11" ht="12.75" customHeight="1" x14ac:dyDescent="0.2">
      <c r="A46" s="14">
        <v>39</v>
      </c>
      <c r="B46" s="20" t="s">
        <v>66</v>
      </c>
      <c r="C46" s="20">
        <v>1924</v>
      </c>
      <c r="D46" s="21" t="s">
        <v>32</v>
      </c>
      <c r="E46" s="22" t="s">
        <v>60</v>
      </c>
      <c r="F46" s="22">
        <v>500</v>
      </c>
      <c r="G46" s="73">
        <v>23.78</v>
      </c>
      <c r="H46" s="58">
        <v>0.15279999999999999</v>
      </c>
      <c r="I46" s="51">
        <f t="shared" si="0"/>
        <v>27.41</v>
      </c>
      <c r="J46" s="101">
        <f t="shared" si="1"/>
        <v>13705</v>
      </c>
      <c r="K46" s="102"/>
    </row>
    <row r="47" spans="1:11" ht="12.75" customHeight="1" x14ac:dyDescent="0.2">
      <c r="A47" s="14">
        <v>40</v>
      </c>
      <c r="B47" s="20" t="s">
        <v>2</v>
      </c>
      <c r="C47" s="20">
        <v>3752</v>
      </c>
      <c r="D47" s="21" t="s">
        <v>33</v>
      </c>
      <c r="E47" s="22" t="s">
        <v>60</v>
      </c>
      <c r="F47" s="22">
        <v>200</v>
      </c>
      <c r="G47" s="73">
        <v>101.01</v>
      </c>
      <c r="H47" s="58">
        <v>0.15279999999999999</v>
      </c>
      <c r="I47" s="51">
        <f t="shared" si="0"/>
        <v>116.44</v>
      </c>
      <c r="J47" s="101">
        <f t="shared" si="1"/>
        <v>23288</v>
      </c>
      <c r="K47" s="102"/>
    </row>
    <row r="48" spans="1:11" ht="12.75" customHeight="1" x14ac:dyDescent="0.2">
      <c r="A48" s="14">
        <v>41</v>
      </c>
      <c r="B48" s="20" t="s">
        <v>66</v>
      </c>
      <c r="C48" s="20">
        <v>1939</v>
      </c>
      <c r="D48" s="24" t="s">
        <v>34</v>
      </c>
      <c r="E48" s="22" t="s">
        <v>60</v>
      </c>
      <c r="F48" s="22">
        <v>500</v>
      </c>
      <c r="G48" s="73">
        <v>17.78</v>
      </c>
      <c r="H48" s="58">
        <v>0.15279999999999999</v>
      </c>
      <c r="I48" s="51">
        <f t="shared" si="0"/>
        <v>20.5</v>
      </c>
      <c r="J48" s="101">
        <f t="shared" si="1"/>
        <v>10250</v>
      </c>
      <c r="K48" s="102"/>
    </row>
    <row r="49" spans="1:14" ht="12.75" customHeight="1" x14ac:dyDescent="0.2">
      <c r="A49" s="14">
        <v>42</v>
      </c>
      <c r="B49" s="20" t="s">
        <v>66</v>
      </c>
      <c r="C49" s="20">
        <v>1941</v>
      </c>
      <c r="D49" s="24" t="s">
        <v>35</v>
      </c>
      <c r="E49" s="22" t="s">
        <v>60</v>
      </c>
      <c r="F49" s="22">
        <v>500</v>
      </c>
      <c r="G49" s="73">
        <v>29.27</v>
      </c>
      <c r="H49" s="58">
        <v>0.15279999999999999</v>
      </c>
      <c r="I49" s="51">
        <f t="shared" si="0"/>
        <v>33.74</v>
      </c>
      <c r="J49" s="101">
        <f t="shared" si="1"/>
        <v>16870</v>
      </c>
      <c r="K49" s="102"/>
    </row>
    <row r="50" spans="1:14" ht="12.75" customHeight="1" x14ac:dyDescent="0.2">
      <c r="A50" s="14">
        <v>43</v>
      </c>
      <c r="B50" s="20" t="s">
        <v>66</v>
      </c>
      <c r="C50" s="20">
        <v>1943</v>
      </c>
      <c r="D50" s="24" t="s">
        <v>36</v>
      </c>
      <c r="E50" s="22" t="s">
        <v>60</v>
      </c>
      <c r="F50" s="22">
        <v>300</v>
      </c>
      <c r="G50" s="73">
        <v>22.3</v>
      </c>
      <c r="H50" s="58">
        <v>0.15279999999999999</v>
      </c>
      <c r="I50" s="51">
        <f t="shared" si="0"/>
        <v>25.71</v>
      </c>
      <c r="J50" s="101">
        <f t="shared" si="1"/>
        <v>7713</v>
      </c>
      <c r="K50" s="102"/>
    </row>
    <row r="51" spans="1:14" ht="12.75" customHeight="1" x14ac:dyDescent="0.2">
      <c r="A51" s="14">
        <v>44</v>
      </c>
      <c r="B51" s="20" t="s">
        <v>66</v>
      </c>
      <c r="C51" s="20">
        <v>1947</v>
      </c>
      <c r="D51" s="24" t="s">
        <v>37</v>
      </c>
      <c r="E51" s="22" t="s">
        <v>60</v>
      </c>
      <c r="F51" s="22">
        <v>500</v>
      </c>
      <c r="G51" s="73">
        <v>21.04</v>
      </c>
      <c r="H51" s="58">
        <v>0.15279999999999999</v>
      </c>
      <c r="I51" s="51">
        <f t="shared" si="0"/>
        <v>24.25</v>
      </c>
      <c r="J51" s="101">
        <f t="shared" si="1"/>
        <v>12125</v>
      </c>
      <c r="K51" s="102"/>
    </row>
    <row r="52" spans="1:14" ht="38.25" x14ac:dyDescent="0.2">
      <c r="A52" s="14">
        <v>45</v>
      </c>
      <c r="B52" s="76" t="s">
        <v>3</v>
      </c>
      <c r="C52" s="76" t="s">
        <v>70</v>
      </c>
      <c r="D52" s="77" t="s">
        <v>253</v>
      </c>
      <c r="E52" s="22" t="s">
        <v>60</v>
      </c>
      <c r="F52" s="22">
        <v>5</v>
      </c>
      <c r="G52" s="73">
        <v>2293.04</v>
      </c>
      <c r="H52" s="58">
        <v>0.15279999999999999</v>
      </c>
      <c r="I52" s="51">
        <f t="shared" si="0"/>
        <v>2643.42</v>
      </c>
      <c r="J52" s="101">
        <f t="shared" si="1"/>
        <v>13217.1</v>
      </c>
      <c r="K52" s="102"/>
      <c r="N52" s="78"/>
    </row>
    <row r="53" spans="1:14" ht="38.25" x14ac:dyDescent="0.2">
      <c r="A53" s="14">
        <v>46</v>
      </c>
      <c r="B53" s="76" t="s">
        <v>62</v>
      </c>
      <c r="C53" s="76">
        <v>14114</v>
      </c>
      <c r="D53" s="77" t="s">
        <v>254</v>
      </c>
      <c r="E53" s="22" t="s">
        <v>60</v>
      </c>
      <c r="F53" s="22">
        <v>664</v>
      </c>
      <c r="G53" s="73">
        <v>965.09</v>
      </c>
      <c r="H53" s="58">
        <v>0.15279999999999999</v>
      </c>
      <c r="I53" s="73">
        <f t="shared" si="0"/>
        <v>1112.56</v>
      </c>
      <c r="J53" s="103">
        <f t="shared" si="1"/>
        <v>738739.84</v>
      </c>
      <c r="K53" s="104"/>
      <c r="N53" s="78"/>
    </row>
    <row r="54" spans="1:14" ht="41.25" customHeight="1" x14ac:dyDescent="0.2">
      <c r="A54" s="14">
        <v>47</v>
      </c>
      <c r="B54" s="76" t="s">
        <v>62</v>
      </c>
      <c r="C54" s="76">
        <v>14121</v>
      </c>
      <c r="D54" s="77" t="s">
        <v>255</v>
      </c>
      <c r="E54" s="22" t="s">
        <v>60</v>
      </c>
      <c r="F54" s="22">
        <v>400</v>
      </c>
      <c r="G54" s="73">
        <v>1262.17</v>
      </c>
      <c r="H54" s="58">
        <v>0.15279999999999999</v>
      </c>
      <c r="I54" s="51">
        <f t="shared" si="0"/>
        <v>1455.03</v>
      </c>
      <c r="J54" s="101">
        <f t="shared" si="1"/>
        <v>582012</v>
      </c>
      <c r="K54" s="102"/>
      <c r="N54" s="78"/>
    </row>
    <row r="55" spans="1:14" ht="27.75" customHeight="1" x14ac:dyDescent="0.2">
      <c r="A55" s="14">
        <v>48</v>
      </c>
      <c r="B55" s="20" t="s">
        <v>2</v>
      </c>
      <c r="C55" s="20">
        <v>2638</v>
      </c>
      <c r="D55" s="21" t="s">
        <v>247</v>
      </c>
      <c r="E55" s="22" t="s">
        <v>60</v>
      </c>
      <c r="F55" s="22">
        <v>100</v>
      </c>
      <c r="G55" s="73">
        <v>3.46</v>
      </c>
      <c r="H55" s="58">
        <v>0.15279999999999999</v>
      </c>
      <c r="I55" s="73">
        <f t="shared" si="0"/>
        <v>3.99</v>
      </c>
      <c r="J55" s="103">
        <f t="shared" si="1"/>
        <v>399</v>
      </c>
      <c r="K55" s="104"/>
      <c r="M55" s="4"/>
      <c r="N55" s="78"/>
    </row>
    <row r="56" spans="1:14" ht="12.75" customHeight="1" x14ac:dyDescent="0.2">
      <c r="A56" s="14">
        <v>49</v>
      </c>
      <c r="B56" s="20" t="s">
        <v>2</v>
      </c>
      <c r="C56" s="20">
        <v>4273</v>
      </c>
      <c r="D56" s="24" t="s">
        <v>91</v>
      </c>
      <c r="E56" s="22" t="s">
        <v>60</v>
      </c>
      <c r="F56" s="22">
        <v>100</v>
      </c>
      <c r="G56" s="73">
        <v>340.67</v>
      </c>
      <c r="H56" s="58">
        <v>0.15279999999999999</v>
      </c>
      <c r="I56" s="51">
        <f t="shared" si="0"/>
        <v>392.72</v>
      </c>
      <c r="J56" s="101">
        <f t="shared" si="1"/>
        <v>39272</v>
      </c>
      <c r="K56" s="102"/>
      <c r="N56" s="78"/>
    </row>
    <row r="57" spans="1:14" ht="12.75" customHeight="1" x14ac:dyDescent="0.2">
      <c r="A57" s="14">
        <v>50</v>
      </c>
      <c r="B57" s="20" t="s">
        <v>2</v>
      </c>
      <c r="C57" s="20">
        <v>4274</v>
      </c>
      <c r="D57" s="24" t="s">
        <v>92</v>
      </c>
      <c r="E57" s="22" t="s">
        <v>60</v>
      </c>
      <c r="F57" s="22">
        <v>50</v>
      </c>
      <c r="G57" s="73">
        <v>124.63</v>
      </c>
      <c r="H57" s="58">
        <v>0.15279999999999999</v>
      </c>
      <c r="I57" s="51">
        <f t="shared" si="0"/>
        <v>143.66999999999999</v>
      </c>
      <c r="J57" s="101">
        <f t="shared" si="1"/>
        <v>7183.4999999999991</v>
      </c>
      <c r="K57" s="102"/>
    </row>
    <row r="58" spans="1:14" ht="12.75" customHeight="1" x14ac:dyDescent="0.2">
      <c r="A58" s="14">
        <v>51</v>
      </c>
      <c r="B58" s="20" t="s">
        <v>2</v>
      </c>
      <c r="C58" s="25" t="s">
        <v>120</v>
      </c>
      <c r="D58" s="24" t="s">
        <v>93</v>
      </c>
      <c r="E58" s="22" t="s">
        <v>60</v>
      </c>
      <c r="F58" s="22">
        <v>150</v>
      </c>
      <c r="G58" s="73">
        <v>13.08</v>
      </c>
      <c r="H58" s="58">
        <v>0.15279999999999999</v>
      </c>
      <c r="I58" s="51">
        <f t="shared" si="0"/>
        <v>15.08</v>
      </c>
      <c r="J58" s="101">
        <f t="shared" si="1"/>
        <v>2262</v>
      </c>
      <c r="K58" s="102"/>
    </row>
    <row r="59" spans="1:14" ht="12.75" customHeight="1" x14ac:dyDescent="0.2">
      <c r="A59" s="14">
        <v>52</v>
      </c>
      <c r="B59" s="20" t="s">
        <v>2</v>
      </c>
      <c r="C59" s="25" t="s">
        <v>121</v>
      </c>
      <c r="D59" s="24" t="s">
        <v>94</v>
      </c>
      <c r="E59" s="22" t="s">
        <v>60</v>
      </c>
      <c r="F59" s="22">
        <v>150</v>
      </c>
      <c r="G59" s="73">
        <v>7.73</v>
      </c>
      <c r="H59" s="58">
        <v>0.15279999999999999</v>
      </c>
      <c r="I59" s="51">
        <f t="shared" si="0"/>
        <v>8.91</v>
      </c>
      <c r="J59" s="101">
        <f t="shared" si="1"/>
        <v>1336.5</v>
      </c>
      <c r="K59" s="102"/>
    </row>
    <row r="60" spans="1:14" ht="12.75" customHeight="1" x14ac:dyDescent="0.2">
      <c r="A60" s="14">
        <v>53</v>
      </c>
      <c r="B60" s="20" t="s">
        <v>2</v>
      </c>
      <c r="C60" s="25" t="s">
        <v>116</v>
      </c>
      <c r="D60" s="24" t="s">
        <v>95</v>
      </c>
      <c r="E60" s="22" t="s">
        <v>60</v>
      </c>
      <c r="F60" s="22">
        <v>200</v>
      </c>
      <c r="G60" s="73">
        <v>11.7</v>
      </c>
      <c r="H60" s="58">
        <v>0.15279999999999999</v>
      </c>
      <c r="I60" s="51">
        <f t="shared" si="0"/>
        <v>13.49</v>
      </c>
      <c r="J60" s="101">
        <f t="shared" si="1"/>
        <v>2698</v>
      </c>
      <c r="K60" s="102"/>
    </row>
    <row r="61" spans="1:14" ht="12.75" customHeight="1" x14ac:dyDescent="0.2">
      <c r="A61" s="14">
        <v>54</v>
      </c>
      <c r="B61" s="20" t="s">
        <v>2</v>
      </c>
      <c r="C61" s="25" t="s">
        <v>117</v>
      </c>
      <c r="D61" s="24" t="s">
        <v>96</v>
      </c>
      <c r="E61" s="22" t="s">
        <v>60</v>
      </c>
      <c r="F61" s="22">
        <v>200</v>
      </c>
      <c r="G61" s="73">
        <v>12.88</v>
      </c>
      <c r="H61" s="58">
        <v>0.15279999999999999</v>
      </c>
      <c r="I61" s="51">
        <f t="shared" si="0"/>
        <v>14.85</v>
      </c>
      <c r="J61" s="101">
        <f t="shared" si="1"/>
        <v>2970</v>
      </c>
      <c r="K61" s="102"/>
    </row>
    <row r="62" spans="1:14" ht="12.75" customHeight="1" x14ac:dyDescent="0.2">
      <c r="A62" s="14">
        <v>55</v>
      </c>
      <c r="B62" s="20" t="s">
        <v>2</v>
      </c>
      <c r="C62" s="25" t="s">
        <v>118</v>
      </c>
      <c r="D62" s="24" t="s">
        <v>97</v>
      </c>
      <c r="E62" s="22" t="s">
        <v>60</v>
      </c>
      <c r="F62" s="22">
        <v>200</v>
      </c>
      <c r="G62" s="73">
        <v>15.55</v>
      </c>
      <c r="H62" s="58">
        <v>0.15279999999999999</v>
      </c>
      <c r="I62" s="51">
        <f t="shared" si="0"/>
        <v>17.93</v>
      </c>
      <c r="J62" s="101">
        <f t="shared" si="1"/>
        <v>3586</v>
      </c>
      <c r="K62" s="102"/>
    </row>
    <row r="63" spans="1:14" ht="12.75" customHeight="1" x14ac:dyDescent="0.2">
      <c r="A63" s="14">
        <v>56</v>
      </c>
      <c r="B63" s="20" t="s">
        <v>2</v>
      </c>
      <c r="C63" s="25" t="s">
        <v>119</v>
      </c>
      <c r="D63" s="24" t="s">
        <v>98</v>
      </c>
      <c r="E63" s="22" t="s">
        <v>60</v>
      </c>
      <c r="F63" s="22">
        <v>200</v>
      </c>
      <c r="G63" s="73">
        <v>17.16</v>
      </c>
      <c r="H63" s="58">
        <v>0.15279999999999999</v>
      </c>
      <c r="I63" s="73">
        <f t="shared" si="0"/>
        <v>19.78</v>
      </c>
      <c r="J63" s="103">
        <f t="shared" si="1"/>
        <v>3956</v>
      </c>
      <c r="K63" s="104"/>
    </row>
    <row r="64" spans="1:14" ht="12.75" customHeight="1" x14ac:dyDescent="0.2">
      <c r="A64" s="14">
        <v>57</v>
      </c>
      <c r="B64" s="20" t="s">
        <v>2</v>
      </c>
      <c r="C64" s="25" t="s">
        <v>123</v>
      </c>
      <c r="D64" s="24" t="s">
        <v>99</v>
      </c>
      <c r="E64" s="22" t="s">
        <v>60</v>
      </c>
      <c r="F64" s="22">
        <v>300</v>
      </c>
      <c r="G64" s="73">
        <v>70.88</v>
      </c>
      <c r="H64" s="58">
        <v>0.15279999999999999</v>
      </c>
      <c r="I64" s="51">
        <f t="shared" si="0"/>
        <v>81.709999999999994</v>
      </c>
      <c r="J64" s="101">
        <f t="shared" si="1"/>
        <v>24512.999999999996</v>
      </c>
      <c r="K64" s="102"/>
    </row>
    <row r="65" spans="1:11" ht="12.75" customHeight="1" x14ac:dyDescent="0.2">
      <c r="A65" s="14">
        <v>58</v>
      </c>
      <c r="B65" s="20" t="s">
        <v>2</v>
      </c>
      <c r="C65" s="25" t="s">
        <v>122</v>
      </c>
      <c r="D65" s="24" t="s">
        <v>100</v>
      </c>
      <c r="E65" s="22" t="s">
        <v>60</v>
      </c>
      <c r="F65" s="22">
        <v>300</v>
      </c>
      <c r="G65" s="73">
        <v>51.78</v>
      </c>
      <c r="H65" s="58">
        <v>0.15279999999999999</v>
      </c>
      <c r="I65" s="51">
        <f t="shared" si="0"/>
        <v>59.69</v>
      </c>
      <c r="J65" s="101">
        <f t="shared" si="1"/>
        <v>17907</v>
      </c>
      <c r="K65" s="102"/>
    </row>
    <row r="66" spans="1:11" ht="12.75" customHeight="1" x14ac:dyDescent="0.2">
      <c r="A66" s="14">
        <v>59</v>
      </c>
      <c r="B66" s="20" t="s">
        <v>2</v>
      </c>
      <c r="C66" s="25" t="s">
        <v>124</v>
      </c>
      <c r="D66" s="24" t="s">
        <v>101</v>
      </c>
      <c r="E66" s="22" t="s">
        <v>60</v>
      </c>
      <c r="F66" s="22">
        <v>300</v>
      </c>
      <c r="G66" s="73">
        <v>3.66</v>
      </c>
      <c r="H66" s="58">
        <v>0.15279999999999999</v>
      </c>
      <c r="I66" s="51">
        <f t="shared" si="0"/>
        <v>4.22</v>
      </c>
      <c r="J66" s="101">
        <f t="shared" si="1"/>
        <v>1266</v>
      </c>
      <c r="K66" s="102"/>
    </row>
    <row r="67" spans="1:11" ht="12.75" customHeight="1" x14ac:dyDescent="0.2">
      <c r="A67" s="14">
        <v>60</v>
      </c>
      <c r="B67" s="20" t="s">
        <v>3</v>
      </c>
      <c r="C67" s="20" t="s">
        <v>71</v>
      </c>
      <c r="D67" s="21" t="s">
        <v>42</v>
      </c>
      <c r="E67" s="22" t="s">
        <v>60</v>
      </c>
      <c r="F67" s="22">
        <v>100</v>
      </c>
      <c r="G67" s="73">
        <v>1175.1199999999999</v>
      </c>
      <c r="H67" s="58">
        <v>0.15279999999999999</v>
      </c>
      <c r="I67" s="51">
        <f t="shared" ref="I67:I91" si="2">ROUND(SUM(G67+(G67*H67)),2)</f>
        <v>1354.68</v>
      </c>
      <c r="J67" s="101">
        <f t="shared" ref="J67:J91" si="3">SUM(F67*I67)</f>
        <v>135468</v>
      </c>
      <c r="K67" s="102"/>
    </row>
    <row r="68" spans="1:11" ht="12.75" customHeight="1" x14ac:dyDescent="0.2">
      <c r="A68" s="14">
        <v>61</v>
      </c>
      <c r="B68" s="20" t="s">
        <v>2</v>
      </c>
      <c r="C68" s="25" t="s">
        <v>127</v>
      </c>
      <c r="D68" s="21" t="s">
        <v>102</v>
      </c>
      <c r="E68" s="22" t="s">
        <v>60</v>
      </c>
      <c r="F68" s="22">
        <v>30</v>
      </c>
      <c r="G68" s="73">
        <v>2062.06</v>
      </c>
      <c r="H68" s="58">
        <v>0.15279999999999999</v>
      </c>
      <c r="I68" s="51">
        <f t="shared" si="2"/>
        <v>2377.14</v>
      </c>
      <c r="J68" s="101">
        <f t="shared" si="3"/>
        <v>71314.2</v>
      </c>
      <c r="K68" s="102"/>
    </row>
    <row r="69" spans="1:11" ht="12.75" customHeight="1" x14ac:dyDescent="0.2">
      <c r="A69" s="14">
        <v>62</v>
      </c>
      <c r="B69" s="20" t="s">
        <v>2</v>
      </c>
      <c r="C69" s="20">
        <v>41200</v>
      </c>
      <c r="D69" s="21" t="s">
        <v>248</v>
      </c>
      <c r="E69" s="22" t="s">
        <v>60</v>
      </c>
      <c r="F69" s="22">
        <v>30</v>
      </c>
      <c r="G69" s="73">
        <v>1952.03</v>
      </c>
      <c r="H69" s="58">
        <v>0.15279999999999999</v>
      </c>
      <c r="I69" s="73">
        <f t="shared" si="2"/>
        <v>2250.3000000000002</v>
      </c>
      <c r="J69" s="103">
        <f t="shared" si="3"/>
        <v>67509</v>
      </c>
      <c r="K69" s="104"/>
    </row>
    <row r="70" spans="1:11" ht="12.75" customHeight="1" x14ac:dyDescent="0.2">
      <c r="A70" s="14">
        <v>63</v>
      </c>
      <c r="B70" s="20" t="s">
        <v>2</v>
      </c>
      <c r="C70" s="25" t="s">
        <v>126</v>
      </c>
      <c r="D70" s="24" t="s">
        <v>43</v>
      </c>
      <c r="E70" s="22" t="s">
        <v>60</v>
      </c>
      <c r="F70" s="22">
        <v>20</v>
      </c>
      <c r="G70" s="73">
        <v>2370.87</v>
      </c>
      <c r="H70" s="58">
        <v>0.15279999999999999</v>
      </c>
      <c r="I70" s="51">
        <f t="shared" si="2"/>
        <v>2733.14</v>
      </c>
      <c r="J70" s="101">
        <f t="shared" si="3"/>
        <v>54662.799999999996</v>
      </c>
      <c r="K70" s="102"/>
    </row>
    <row r="71" spans="1:11" ht="12.75" customHeight="1" x14ac:dyDescent="0.2">
      <c r="A71" s="14">
        <v>64</v>
      </c>
      <c r="B71" s="20" t="s">
        <v>2</v>
      </c>
      <c r="C71" s="20">
        <v>41205</v>
      </c>
      <c r="D71" s="24" t="s">
        <v>249</v>
      </c>
      <c r="E71" s="22" t="s">
        <v>60</v>
      </c>
      <c r="F71" s="22">
        <v>20</v>
      </c>
      <c r="G71" s="73">
        <v>3617.07</v>
      </c>
      <c r="H71" s="58">
        <v>0.15279999999999999</v>
      </c>
      <c r="I71" s="73">
        <f t="shared" si="2"/>
        <v>4169.76</v>
      </c>
      <c r="J71" s="103">
        <f t="shared" si="3"/>
        <v>83395.200000000012</v>
      </c>
      <c r="K71" s="104"/>
    </row>
    <row r="72" spans="1:11" ht="12.75" customHeight="1" x14ac:dyDescent="0.2">
      <c r="A72" s="14">
        <v>65</v>
      </c>
      <c r="B72" s="20" t="s">
        <v>2</v>
      </c>
      <c r="C72" s="25" t="s">
        <v>125</v>
      </c>
      <c r="D72" s="24" t="s">
        <v>105</v>
      </c>
      <c r="E72" s="22" t="s">
        <v>60</v>
      </c>
      <c r="F72" s="22">
        <v>40</v>
      </c>
      <c r="G72" s="73">
        <v>1357.76</v>
      </c>
      <c r="H72" s="58">
        <v>0.15279999999999999</v>
      </c>
      <c r="I72" s="51">
        <f t="shared" si="2"/>
        <v>1565.23</v>
      </c>
      <c r="J72" s="101">
        <f t="shared" si="3"/>
        <v>62609.2</v>
      </c>
      <c r="K72" s="102"/>
    </row>
    <row r="73" spans="1:11" ht="12.75" customHeight="1" x14ac:dyDescent="0.2">
      <c r="A73" s="14">
        <v>66</v>
      </c>
      <c r="B73" s="20" t="s">
        <v>2</v>
      </c>
      <c r="C73" s="20">
        <v>41203</v>
      </c>
      <c r="D73" s="24" t="s">
        <v>106</v>
      </c>
      <c r="E73" s="22" t="s">
        <v>60</v>
      </c>
      <c r="F73" s="22">
        <v>20</v>
      </c>
      <c r="G73" s="73">
        <v>1690.77</v>
      </c>
      <c r="H73" s="58">
        <v>0.15279999999999999</v>
      </c>
      <c r="I73" s="51">
        <f t="shared" si="2"/>
        <v>1949.12</v>
      </c>
      <c r="J73" s="101">
        <f t="shared" si="3"/>
        <v>38982.399999999994</v>
      </c>
      <c r="K73" s="102"/>
    </row>
    <row r="74" spans="1:11" ht="12.75" customHeight="1" x14ac:dyDescent="0.2">
      <c r="A74" s="14">
        <v>67</v>
      </c>
      <c r="B74" s="20" t="s">
        <v>2</v>
      </c>
      <c r="C74" s="20">
        <v>41204</v>
      </c>
      <c r="D74" s="24" t="s">
        <v>44</v>
      </c>
      <c r="E74" s="22" t="s">
        <v>60</v>
      </c>
      <c r="F74" s="22">
        <v>20</v>
      </c>
      <c r="G74" s="73">
        <v>2390.3200000000002</v>
      </c>
      <c r="H74" s="58">
        <v>0.15279999999999999</v>
      </c>
      <c r="I74" s="51">
        <f t="shared" si="2"/>
        <v>2755.56</v>
      </c>
      <c r="J74" s="101">
        <f t="shared" si="3"/>
        <v>55111.199999999997</v>
      </c>
      <c r="K74" s="102"/>
    </row>
    <row r="75" spans="1:11" ht="12.75" customHeight="1" x14ac:dyDescent="0.2">
      <c r="A75" s="14">
        <v>68</v>
      </c>
      <c r="B75" s="20" t="s">
        <v>2</v>
      </c>
      <c r="C75" s="20">
        <v>13339</v>
      </c>
      <c r="D75" s="24" t="s">
        <v>107</v>
      </c>
      <c r="E75" s="22" t="s">
        <v>60</v>
      </c>
      <c r="F75" s="22">
        <v>10</v>
      </c>
      <c r="G75" s="73">
        <v>1834.36</v>
      </c>
      <c r="H75" s="58">
        <v>0.15279999999999999</v>
      </c>
      <c r="I75" s="51">
        <f t="shared" si="2"/>
        <v>2114.65</v>
      </c>
      <c r="J75" s="101">
        <f t="shared" si="3"/>
        <v>21146.5</v>
      </c>
      <c r="K75" s="102"/>
    </row>
    <row r="76" spans="1:11" ht="12.75" customHeight="1" x14ac:dyDescent="0.2">
      <c r="A76" s="14">
        <v>69</v>
      </c>
      <c r="B76" s="20" t="s">
        <v>2</v>
      </c>
      <c r="C76" s="20">
        <v>41209</v>
      </c>
      <c r="D76" s="24" t="s">
        <v>45</v>
      </c>
      <c r="E76" s="22" t="s">
        <v>60</v>
      </c>
      <c r="F76" s="22">
        <v>10</v>
      </c>
      <c r="G76" s="73">
        <v>2606.35</v>
      </c>
      <c r="H76" s="58">
        <v>0.15279999999999999</v>
      </c>
      <c r="I76" s="51">
        <f t="shared" si="2"/>
        <v>3004.6</v>
      </c>
      <c r="J76" s="101">
        <f t="shared" si="3"/>
        <v>30046</v>
      </c>
      <c r="K76" s="102"/>
    </row>
    <row r="77" spans="1:11" ht="40.5" customHeight="1" x14ac:dyDescent="0.2">
      <c r="A77" s="14">
        <v>70</v>
      </c>
      <c r="B77" s="20" t="s">
        <v>66</v>
      </c>
      <c r="C77" s="20">
        <v>22930</v>
      </c>
      <c r="D77" s="21" t="s">
        <v>251</v>
      </c>
      <c r="E77" s="22" t="s">
        <v>60</v>
      </c>
      <c r="F77" s="22">
        <v>50</v>
      </c>
      <c r="G77" s="73">
        <v>309.99</v>
      </c>
      <c r="H77" s="58">
        <v>0.15279999999999999</v>
      </c>
      <c r="I77" s="73">
        <f t="shared" si="2"/>
        <v>357.36</v>
      </c>
      <c r="J77" s="103">
        <f t="shared" si="3"/>
        <v>17868</v>
      </c>
      <c r="K77" s="104"/>
    </row>
    <row r="78" spans="1:11" ht="39" customHeight="1" x14ac:dyDescent="0.2">
      <c r="A78" s="14">
        <v>71</v>
      </c>
      <c r="B78" s="20" t="s">
        <v>66</v>
      </c>
      <c r="C78" s="20">
        <v>22932</v>
      </c>
      <c r="D78" s="21" t="s">
        <v>250</v>
      </c>
      <c r="E78" s="22" t="s">
        <v>60</v>
      </c>
      <c r="F78" s="22">
        <v>50</v>
      </c>
      <c r="G78" s="73">
        <v>484</v>
      </c>
      <c r="H78" s="58">
        <v>0.15279999999999999</v>
      </c>
      <c r="I78" s="73">
        <f t="shared" si="2"/>
        <v>557.96</v>
      </c>
      <c r="J78" s="103">
        <f t="shared" si="3"/>
        <v>27898</v>
      </c>
      <c r="K78" s="104"/>
    </row>
    <row r="79" spans="1:11" ht="38.25" customHeight="1" x14ac:dyDescent="0.2">
      <c r="A79" s="14">
        <v>72</v>
      </c>
      <c r="B79" s="20" t="s">
        <v>66</v>
      </c>
      <c r="C79" s="20">
        <v>22933</v>
      </c>
      <c r="D79" s="21" t="s">
        <v>252</v>
      </c>
      <c r="E79" s="22" t="s">
        <v>60</v>
      </c>
      <c r="F79" s="22">
        <v>50</v>
      </c>
      <c r="G79" s="73">
        <v>1236.99</v>
      </c>
      <c r="H79" s="58">
        <v>0.15279999999999999</v>
      </c>
      <c r="I79" s="73">
        <f t="shared" si="2"/>
        <v>1426</v>
      </c>
      <c r="J79" s="103">
        <f t="shared" si="3"/>
        <v>71300</v>
      </c>
      <c r="K79" s="104"/>
    </row>
    <row r="80" spans="1:11" ht="12.75" customHeight="1" x14ac:dyDescent="0.2">
      <c r="A80" s="14">
        <v>73</v>
      </c>
      <c r="B80" s="20" t="s">
        <v>66</v>
      </c>
      <c r="C80" s="20">
        <v>2122</v>
      </c>
      <c r="D80" s="21" t="s">
        <v>49</v>
      </c>
      <c r="E80" s="22" t="s">
        <v>60</v>
      </c>
      <c r="F80" s="22">
        <v>200</v>
      </c>
      <c r="G80" s="73">
        <v>47.56</v>
      </c>
      <c r="H80" s="58">
        <v>0.15279999999999999</v>
      </c>
      <c r="I80" s="51">
        <f t="shared" si="2"/>
        <v>54.83</v>
      </c>
      <c r="J80" s="101">
        <f t="shared" si="3"/>
        <v>10966</v>
      </c>
      <c r="K80" s="102"/>
    </row>
    <row r="81" spans="1:17" ht="12.75" customHeight="1" x14ac:dyDescent="0.2">
      <c r="A81" s="14">
        <v>74</v>
      </c>
      <c r="B81" s="20" t="s">
        <v>66</v>
      </c>
      <c r="C81" s="20">
        <v>2128</v>
      </c>
      <c r="D81" s="21" t="s">
        <v>50</v>
      </c>
      <c r="E81" s="22" t="s">
        <v>60</v>
      </c>
      <c r="F81" s="22">
        <v>200</v>
      </c>
      <c r="G81" s="73">
        <v>66.59</v>
      </c>
      <c r="H81" s="58">
        <v>0.15279999999999999</v>
      </c>
      <c r="I81" s="51">
        <f t="shared" si="2"/>
        <v>76.760000000000005</v>
      </c>
      <c r="J81" s="101">
        <f t="shared" si="3"/>
        <v>15352.000000000002</v>
      </c>
      <c r="K81" s="102"/>
    </row>
    <row r="82" spans="1:17" ht="12.75" customHeight="1" x14ac:dyDescent="0.2">
      <c r="A82" s="14">
        <v>75</v>
      </c>
      <c r="B82" s="20" t="s">
        <v>2</v>
      </c>
      <c r="C82" s="20">
        <v>39374</v>
      </c>
      <c r="D82" s="21" t="s">
        <v>51</v>
      </c>
      <c r="E82" s="22" t="s">
        <v>60</v>
      </c>
      <c r="F82" s="22">
        <v>100</v>
      </c>
      <c r="G82" s="73">
        <v>162.44999999999999</v>
      </c>
      <c r="H82" s="58">
        <v>0.15279999999999999</v>
      </c>
      <c r="I82" s="51">
        <f t="shared" si="2"/>
        <v>187.27</v>
      </c>
      <c r="J82" s="101">
        <f t="shared" si="3"/>
        <v>18727</v>
      </c>
      <c r="K82" s="102"/>
    </row>
    <row r="83" spans="1:17" ht="12.75" customHeight="1" x14ac:dyDescent="0.2">
      <c r="A83" s="14">
        <v>76</v>
      </c>
      <c r="B83" s="20" t="s">
        <v>66</v>
      </c>
      <c r="C83" s="20">
        <v>3910</v>
      </c>
      <c r="D83" s="21" t="s">
        <v>52</v>
      </c>
      <c r="E83" s="22" t="s">
        <v>60</v>
      </c>
      <c r="F83" s="22">
        <v>200</v>
      </c>
      <c r="G83" s="73">
        <v>85.06</v>
      </c>
      <c r="H83" s="58">
        <v>0.15279999999999999</v>
      </c>
      <c r="I83" s="51">
        <f t="shared" si="2"/>
        <v>98.06</v>
      </c>
      <c r="J83" s="101">
        <f t="shared" si="3"/>
        <v>19612</v>
      </c>
      <c r="K83" s="102"/>
    </row>
    <row r="84" spans="1:17" ht="12.75" customHeight="1" x14ac:dyDescent="0.2">
      <c r="A84" s="14">
        <v>77</v>
      </c>
      <c r="B84" s="20" t="s">
        <v>66</v>
      </c>
      <c r="C84" s="20">
        <v>3455</v>
      </c>
      <c r="D84" s="21" t="s">
        <v>53</v>
      </c>
      <c r="E84" s="22" t="s">
        <v>60</v>
      </c>
      <c r="F84" s="22">
        <v>200</v>
      </c>
      <c r="G84" s="73">
        <v>47.56</v>
      </c>
      <c r="H84" s="58">
        <v>0.15279999999999999</v>
      </c>
      <c r="I84" s="51">
        <f t="shared" si="2"/>
        <v>54.83</v>
      </c>
      <c r="J84" s="101">
        <f t="shared" si="3"/>
        <v>10966</v>
      </c>
      <c r="K84" s="102"/>
    </row>
    <row r="85" spans="1:17" ht="12.75" customHeight="1" x14ac:dyDescent="0.2">
      <c r="A85" s="14">
        <v>78</v>
      </c>
      <c r="B85" s="20" t="s">
        <v>2</v>
      </c>
      <c r="C85" s="20">
        <v>1082</v>
      </c>
      <c r="D85" s="21" t="s">
        <v>54</v>
      </c>
      <c r="E85" s="22" t="s">
        <v>60</v>
      </c>
      <c r="F85" s="22">
        <v>150</v>
      </c>
      <c r="G85" s="73">
        <v>254.72</v>
      </c>
      <c r="H85" s="58">
        <v>0.15279999999999999</v>
      </c>
      <c r="I85" s="51">
        <f t="shared" si="2"/>
        <v>293.64</v>
      </c>
      <c r="J85" s="101">
        <f t="shared" si="3"/>
        <v>44046</v>
      </c>
      <c r="K85" s="102"/>
    </row>
    <row r="86" spans="1:17" ht="12.75" customHeight="1" x14ac:dyDescent="0.2">
      <c r="A86" s="14">
        <v>79</v>
      </c>
      <c r="B86" s="20" t="s">
        <v>66</v>
      </c>
      <c r="C86" s="20">
        <v>3456</v>
      </c>
      <c r="D86" s="21" t="s">
        <v>55</v>
      </c>
      <c r="E86" s="22" t="s">
        <v>60</v>
      </c>
      <c r="F86" s="22">
        <v>150</v>
      </c>
      <c r="G86" s="73">
        <v>66.59</v>
      </c>
      <c r="H86" s="58">
        <v>0.15279999999999999</v>
      </c>
      <c r="I86" s="51">
        <f t="shared" si="2"/>
        <v>76.760000000000005</v>
      </c>
      <c r="J86" s="101">
        <f t="shared" si="3"/>
        <v>11514</v>
      </c>
      <c r="K86" s="102"/>
    </row>
    <row r="87" spans="1:17" ht="12.75" customHeight="1" x14ac:dyDescent="0.2">
      <c r="A87" s="14">
        <v>80</v>
      </c>
      <c r="B87" s="20" t="s">
        <v>66</v>
      </c>
      <c r="C87" s="20">
        <v>2140</v>
      </c>
      <c r="D87" s="21" t="s">
        <v>56</v>
      </c>
      <c r="E87" s="22" t="s">
        <v>60</v>
      </c>
      <c r="F87" s="22">
        <v>150</v>
      </c>
      <c r="G87" s="73">
        <v>139.03</v>
      </c>
      <c r="H87" s="58">
        <v>0.15279999999999999</v>
      </c>
      <c r="I87" s="51">
        <f t="shared" si="2"/>
        <v>160.27000000000001</v>
      </c>
      <c r="J87" s="101">
        <f t="shared" si="3"/>
        <v>24040.5</v>
      </c>
      <c r="K87" s="102"/>
    </row>
    <row r="88" spans="1:17" ht="12.75" customHeight="1" x14ac:dyDescent="0.2">
      <c r="A88" s="14">
        <v>81</v>
      </c>
      <c r="B88" s="20" t="s">
        <v>66</v>
      </c>
      <c r="C88" s="20">
        <v>2141</v>
      </c>
      <c r="D88" s="21" t="s">
        <v>57</v>
      </c>
      <c r="E88" s="22" t="s">
        <v>60</v>
      </c>
      <c r="F88" s="22">
        <v>150</v>
      </c>
      <c r="G88" s="73">
        <v>87.03</v>
      </c>
      <c r="H88" s="58">
        <v>0.15279999999999999</v>
      </c>
      <c r="I88" s="51">
        <f t="shared" si="2"/>
        <v>100.33</v>
      </c>
      <c r="J88" s="101">
        <f t="shared" si="3"/>
        <v>15049.5</v>
      </c>
      <c r="K88" s="102"/>
    </row>
    <row r="89" spans="1:17" ht="12.75" customHeight="1" x14ac:dyDescent="0.2">
      <c r="A89" s="14">
        <v>82</v>
      </c>
      <c r="B89" s="20" t="s">
        <v>66</v>
      </c>
      <c r="C89" s="20">
        <v>2143</v>
      </c>
      <c r="D89" s="21" t="s">
        <v>58</v>
      </c>
      <c r="E89" s="22" t="s">
        <v>60</v>
      </c>
      <c r="F89" s="22">
        <v>150</v>
      </c>
      <c r="G89" s="73">
        <v>69.510000000000005</v>
      </c>
      <c r="H89" s="58">
        <v>0.15279999999999999</v>
      </c>
      <c r="I89" s="51">
        <f t="shared" si="2"/>
        <v>80.13</v>
      </c>
      <c r="J89" s="101">
        <f t="shared" si="3"/>
        <v>12019.5</v>
      </c>
      <c r="K89" s="102"/>
    </row>
    <row r="90" spans="1:17" ht="12.75" customHeight="1" x14ac:dyDescent="0.2">
      <c r="A90" s="14">
        <v>83</v>
      </c>
      <c r="B90" s="20" t="s">
        <v>2</v>
      </c>
      <c r="C90" s="20">
        <v>2510</v>
      </c>
      <c r="D90" s="24" t="s">
        <v>59</v>
      </c>
      <c r="E90" s="22" t="s">
        <v>60</v>
      </c>
      <c r="F90" s="22">
        <v>2299</v>
      </c>
      <c r="G90" s="73">
        <v>37.04</v>
      </c>
      <c r="H90" s="58">
        <v>0.15279999999999999</v>
      </c>
      <c r="I90" s="73">
        <f t="shared" si="2"/>
        <v>42.7</v>
      </c>
      <c r="J90" s="103">
        <f t="shared" si="3"/>
        <v>98167.3</v>
      </c>
      <c r="K90" s="104"/>
    </row>
    <row r="91" spans="1:17" ht="12.75" customHeight="1" thickBot="1" x14ac:dyDescent="0.25">
      <c r="A91" s="26">
        <v>84</v>
      </c>
      <c r="B91" s="27" t="s">
        <v>2</v>
      </c>
      <c r="C91" s="28" t="s">
        <v>128</v>
      </c>
      <c r="D91" s="29" t="s">
        <v>108</v>
      </c>
      <c r="E91" s="30" t="s">
        <v>60</v>
      </c>
      <c r="F91" s="30">
        <v>300</v>
      </c>
      <c r="G91" s="74">
        <v>7.42</v>
      </c>
      <c r="H91" s="59">
        <v>0.15279999999999999</v>
      </c>
      <c r="I91" s="52">
        <f t="shared" si="2"/>
        <v>8.5500000000000007</v>
      </c>
      <c r="J91" s="105">
        <f t="shared" si="3"/>
        <v>2565</v>
      </c>
      <c r="K91" s="106"/>
    </row>
    <row r="92" spans="1:17" ht="12.75" customHeight="1" thickBot="1" x14ac:dyDescent="0.25">
      <c r="A92" s="6"/>
      <c r="E92" s="32" t="s">
        <v>131</v>
      </c>
      <c r="F92" s="33"/>
      <c r="G92" s="47"/>
      <c r="H92" s="54"/>
      <c r="I92" s="34"/>
      <c r="J92" s="35"/>
      <c r="K92" s="60"/>
    </row>
    <row r="93" spans="1:17" ht="15.95" customHeight="1" thickBot="1" x14ac:dyDescent="0.25">
      <c r="A93" s="107" t="s">
        <v>140</v>
      </c>
      <c r="B93" s="108"/>
      <c r="C93" s="108"/>
      <c r="D93" s="108"/>
      <c r="E93" s="108"/>
      <c r="F93" s="108"/>
      <c r="G93" s="108"/>
      <c r="H93" s="55"/>
      <c r="I93" s="36"/>
      <c r="J93" s="109">
        <f>SUM(J8:K91)</f>
        <v>3201339.39</v>
      </c>
      <c r="K93" s="110"/>
      <c r="M93" s="79"/>
      <c r="N93" s="79"/>
    </row>
    <row r="94" spans="1:17" ht="15.95" customHeight="1" thickBot="1" x14ac:dyDescent="0.25">
      <c r="A94" s="6"/>
      <c r="G94" s="48"/>
      <c r="K94" s="60"/>
    </row>
    <row r="95" spans="1:17" ht="23.25" customHeight="1" thickBot="1" x14ac:dyDescent="0.25">
      <c r="A95" s="111" t="s">
        <v>240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3"/>
      <c r="Q95" s="2"/>
    </row>
    <row r="96" spans="1:17" ht="39" customHeight="1" thickBot="1" x14ac:dyDescent="0.25">
      <c r="A96" s="5" t="s">
        <v>0</v>
      </c>
      <c r="B96" s="46" t="s">
        <v>136</v>
      </c>
      <c r="C96" s="5" t="s">
        <v>64</v>
      </c>
      <c r="D96" s="5" t="s">
        <v>138</v>
      </c>
      <c r="E96" s="5" t="s">
        <v>64</v>
      </c>
      <c r="F96" s="5" t="s">
        <v>143</v>
      </c>
      <c r="G96" s="49" t="s">
        <v>76</v>
      </c>
      <c r="H96" s="56" t="s">
        <v>141</v>
      </c>
      <c r="I96" s="5" t="s">
        <v>142</v>
      </c>
      <c r="J96" s="45" t="s">
        <v>144</v>
      </c>
      <c r="K96" s="61" t="s">
        <v>73</v>
      </c>
    </row>
    <row r="97" spans="1:17" x14ac:dyDescent="0.2">
      <c r="A97" s="8" t="s">
        <v>145</v>
      </c>
      <c r="B97" s="37">
        <v>653129</v>
      </c>
      <c r="C97" s="38" t="s">
        <v>74</v>
      </c>
      <c r="D97" s="39" t="s">
        <v>79</v>
      </c>
      <c r="E97" s="38" t="s">
        <v>64</v>
      </c>
      <c r="F97" s="12">
        <v>60</v>
      </c>
      <c r="G97" s="50">
        <v>88.71</v>
      </c>
      <c r="H97" s="57">
        <v>0.22</v>
      </c>
      <c r="I97" s="13">
        <v>108.22619999999999</v>
      </c>
      <c r="J97" s="66">
        <v>0.15</v>
      </c>
      <c r="K97" s="62">
        <v>974.03579999999988</v>
      </c>
      <c r="L97" s="3"/>
      <c r="P97"/>
      <c r="Q97" s="1"/>
    </row>
    <row r="98" spans="1:17" x14ac:dyDescent="0.2">
      <c r="A98" s="14" t="s">
        <v>146</v>
      </c>
      <c r="B98" s="40">
        <v>653129</v>
      </c>
      <c r="C98" s="41" t="s">
        <v>74</v>
      </c>
      <c r="D98" s="42" t="s">
        <v>80</v>
      </c>
      <c r="E98" s="41" t="s">
        <v>64</v>
      </c>
      <c r="F98" s="18">
        <v>200</v>
      </c>
      <c r="G98" s="51">
        <v>88.71</v>
      </c>
      <c r="H98" s="58">
        <v>0.22</v>
      </c>
      <c r="I98" s="19">
        <v>108.22619999999999</v>
      </c>
      <c r="J98" s="67">
        <v>0.15</v>
      </c>
      <c r="K98" s="63">
        <v>3246.7859999999996</v>
      </c>
      <c r="L98" s="3"/>
      <c r="P98"/>
      <c r="Q98" s="1"/>
    </row>
    <row r="99" spans="1:17" x14ac:dyDescent="0.2">
      <c r="A99" s="14" t="s">
        <v>147</v>
      </c>
      <c r="B99" s="40">
        <v>653129</v>
      </c>
      <c r="C99" s="41" t="s">
        <v>74</v>
      </c>
      <c r="D99" s="42" t="s">
        <v>81</v>
      </c>
      <c r="E99" s="41" t="s">
        <v>64</v>
      </c>
      <c r="F99" s="18">
        <v>200</v>
      </c>
      <c r="G99" s="51">
        <v>88.71</v>
      </c>
      <c r="H99" s="58">
        <v>0.22</v>
      </c>
      <c r="I99" s="19">
        <v>108.22619999999999</v>
      </c>
      <c r="J99" s="67">
        <v>0.15</v>
      </c>
      <c r="K99" s="63">
        <v>3246.7859999999996</v>
      </c>
      <c r="L99" s="3"/>
      <c r="P99"/>
      <c r="Q99" s="1"/>
    </row>
    <row r="100" spans="1:17" x14ac:dyDescent="0.2">
      <c r="A100" s="14" t="s">
        <v>148</v>
      </c>
      <c r="B100" s="40">
        <v>653129</v>
      </c>
      <c r="C100" s="41" t="s">
        <v>74</v>
      </c>
      <c r="D100" s="42" t="s">
        <v>82</v>
      </c>
      <c r="E100" s="41" t="s">
        <v>64</v>
      </c>
      <c r="F100" s="18">
        <v>50</v>
      </c>
      <c r="G100" s="51">
        <v>88.71</v>
      </c>
      <c r="H100" s="58">
        <v>0.22</v>
      </c>
      <c r="I100" s="19">
        <v>108.22619999999999</v>
      </c>
      <c r="J100" s="67">
        <v>0.15</v>
      </c>
      <c r="K100" s="63">
        <v>811.6964999999999</v>
      </c>
      <c r="L100" s="3"/>
      <c r="P100"/>
      <c r="Q100" s="1"/>
    </row>
    <row r="101" spans="1:17" x14ac:dyDescent="0.2">
      <c r="A101" s="14" t="s">
        <v>149</v>
      </c>
      <c r="B101" s="40">
        <v>653129</v>
      </c>
      <c r="C101" s="41" t="s">
        <v>74</v>
      </c>
      <c r="D101" s="42" t="s">
        <v>83</v>
      </c>
      <c r="E101" s="41" t="s">
        <v>64</v>
      </c>
      <c r="F101" s="18">
        <v>100</v>
      </c>
      <c r="G101" s="51">
        <v>88.71</v>
      </c>
      <c r="H101" s="58">
        <v>0.22</v>
      </c>
      <c r="I101" s="19">
        <v>108.22619999999999</v>
      </c>
      <c r="J101" s="67">
        <v>0.15</v>
      </c>
      <c r="K101" s="63">
        <v>1623.3929999999998</v>
      </c>
      <c r="L101" s="3"/>
      <c r="P101"/>
      <c r="Q101" s="1"/>
    </row>
    <row r="102" spans="1:17" x14ac:dyDescent="0.2">
      <c r="A102" s="14" t="s">
        <v>150</v>
      </c>
      <c r="B102" s="40">
        <v>300378</v>
      </c>
      <c r="C102" s="41" t="s">
        <v>74</v>
      </c>
      <c r="D102" s="42" t="s">
        <v>6</v>
      </c>
      <c r="E102" s="41" t="s">
        <v>64</v>
      </c>
      <c r="F102" s="22">
        <v>50</v>
      </c>
      <c r="G102" s="51">
        <v>88.71</v>
      </c>
      <c r="H102" s="58">
        <v>0.22</v>
      </c>
      <c r="I102" s="19">
        <v>108.22619999999999</v>
      </c>
      <c r="J102" s="67">
        <v>0.2</v>
      </c>
      <c r="K102" s="63">
        <v>1082.2619999999999</v>
      </c>
      <c r="L102" s="3"/>
      <c r="P102"/>
      <c r="Q102" s="1"/>
    </row>
    <row r="103" spans="1:17" x14ac:dyDescent="0.2">
      <c r="A103" s="14" t="s">
        <v>151</v>
      </c>
      <c r="B103" s="40">
        <v>300358</v>
      </c>
      <c r="C103" s="41" t="s">
        <v>74</v>
      </c>
      <c r="D103" s="42" t="s">
        <v>4</v>
      </c>
      <c r="E103" s="41" t="s">
        <v>64</v>
      </c>
      <c r="F103" s="22">
        <v>200</v>
      </c>
      <c r="G103" s="51">
        <v>88.71</v>
      </c>
      <c r="H103" s="58">
        <v>0.22</v>
      </c>
      <c r="I103" s="19">
        <v>108.22619999999999</v>
      </c>
      <c r="J103" s="67">
        <v>1.5</v>
      </c>
      <c r="K103" s="63">
        <v>32467.859999999997</v>
      </c>
      <c r="L103" s="3"/>
      <c r="P103"/>
      <c r="Q103" s="1"/>
    </row>
    <row r="104" spans="1:17" x14ac:dyDescent="0.2">
      <c r="A104" s="14" t="s">
        <v>152</v>
      </c>
      <c r="B104" s="40">
        <v>300359</v>
      </c>
      <c r="C104" s="41" t="s">
        <v>74</v>
      </c>
      <c r="D104" s="42" t="s">
        <v>5</v>
      </c>
      <c r="E104" s="41" t="s">
        <v>64</v>
      </c>
      <c r="F104" s="22">
        <v>100</v>
      </c>
      <c r="G104" s="51">
        <v>88.71</v>
      </c>
      <c r="H104" s="58">
        <v>0.22</v>
      </c>
      <c r="I104" s="19">
        <v>108.22619999999999</v>
      </c>
      <c r="J104" s="67">
        <v>4.5</v>
      </c>
      <c r="K104" s="63">
        <v>48701.789999999994</v>
      </c>
      <c r="L104" s="3"/>
      <c r="P104"/>
      <c r="Q104" s="1"/>
    </row>
    <row r="105" spans="1:17" x14ac:dyDescent="0.2">
      <c r="A105" s="14" t="s">
        <v>153</v>
      </c>
      <c r="B105" s="40">
        <v>300359</v>
      </c>
      <c r="C105" s="41" t="s">
        <v>74</v>
      </c>
      <c r="D105" s="42" t="s">
        <v>7</v>
      </c>
      <c r="E105" s="41" t="s">
        <v>64</v>
      </c>
      <c r="F105" s="22">
        <v>100</v>
      </c>
      <c r="G105" s="51">
        <v>88.71</v>
      </c>
      <c r="H105" s="58">
        <v>0.22</v>
      </c>
      <c r="I105" s="19">
        <v>108.22619999999999</v>
      </c>
      <c r="J105" s="67">
        <v>4.5</v>
      </c>
      <c r="K105" s="63">
        <v>48701.789999999994</v>
      </c>
      <c r="L105" s="3"/>
      <c r="P105"/>
      <c r="Q105" s="1"/>
    </row>
    <row r="106" spans="1:17" x14ac:dyDescent="0.2">
      <c r="A106" s="14" t="s">
        <v>154</v>
      </c>
      <c r="B106" s="40">
        <v>300418</v>
      </c>
      <c r="C106" s="41" t="s">
        <v>74</v>
      </c>
      <c r="D106" s="42" t="s">
        <v>84</v>
      </c>
      <c r="E106" s="41" t="s">
        <v>137</v>
      </c>
      <c r="F106" s="22">
        <v>200</v>
      </c>
      <c r="G106" s="51">
        <v>88.71</v>
      </c>
      <c r="H106" s="58">
        <v>0.22</v>
      </c>
      <c r="I106" s="19">
        <v>108.22619999999999</v>
      </c>
      <c r="J106" s="67">
        <v>0.36</v>
      </c>
      <c r="K106" s="63">
        <v>7792.286399999999</v>
      </c>
      <c r="L106" s="3"/>
      <c r="P106"/>
      <c r="Q106" s="1"/>
    </row>
    <row r="107" spans="1:17" x14ac:dyDescent="0.2">
      <c r="A107" s="14" t="s">
        <v>155</v>
      </c>
      <c r="B107" s="40">
        <v>300418</v>
      </c>
      <c r="C107" s="41" t="s">
        <v>74</v>
      </c>
      <c r="D107" s="42" t="s">
        <v>85</v>
      </c>
      <c r="E107" s="41" t="s">
        <v>137</v>
      </c>
      <c r="F107" s="22">
        <v>150</v>
      </c>
      <c r="G107" s="51">
        <v>88.71</v>
      </c>
      <c r="H107" s="58">
        <v>0.22</v>
      </c>
      <c r="I107" s="19">
        <v>108.22619999999999</v>
      </c>
      <c r="J107" s="67">
        <v>0.36</v>
      </c>
      <c r="K107" s="63">
        <v>5844.2147999999997</v>
      </c>
      <c r="L107" s="3"/>
      <c r="P107"/>
      <c r="Q107" s="1"/>
    </row>
    <row r="108" spans="1:17" x14ac:dyDescent="0.2">
      <c r="A108" s="14" t="s">
        <v>156</v>
      </c>
      <c r="B108" s="43">
        <v>300410</v>
      </c>
      <c r="C108" s="41" t="s">
        <v>74</v>
      </c>
      <c r="D108" s="42" t="s">
        <v>8</v>
      </c>
      <c r="E108" s="41" t="s">
        <v>137</v>
      </c>
      <c r="F108" s="22">
        <v>2500</v>
      </c>
      <c r="G108" s="51">
        <v>88.71</v>
      </c>
      <c r="H108" s="58">
        <v>0.22</v>
      </c>
      <c r="I108" s="19">
        <v>108.22619999999999</v>
      </c>
      <c r="J108" s="67">
        <v>0.33</v>
      </c>
      <c r="K108" s="63">
        <v>89286.614999999991</v>
      </c>
      <c r="L108" s="3"/>
      <c r="P108"/>
      <c r="Q108" s="1"/>
    </row>
    <row r="109" spans="1:17" x14ac:dyDescent="0.2">
      <c r="A109" s="14" t="s">
        <v>157</v>
      </c>
      <c r="B109" s="43">
        <v>300410</v>
      </c>
      <c r="C109" s="41" t="s">
        <v>74</v>
      </c>
      <c r="D109" s="42" t="s">
        <v>9</v>
      </c>
      <c r="E109" s="41" t="s">
        <v>137</v>
      </c>
      <c r="F109" s="22">
        <v>3000</v>
      </c>
      <c r="G109" s="51">
        <v>88.71</v>
      </c>
      <c r="H109" s="58">
        <v>0.22</v>
      </c>
      <c r="I109" s="19">
        <v>108.22619999999999</v>
      </c>
      <c r="J109" s="67">
        <v>0.33</v>
      </c>
      <c r="K109" s="63">
        <v>107143.93799999999</v>
      </c>
      <c r="L109" s="3"/>
      <c r="P109"/>
      <c r="Q109" s="1"/>
    </row>
    <row r="110" spans="1:17" x14ac:dyDescent="0.2">
      <c r="A110" s="14" t="s">
        <v>158</v>
      </c>
      <c r="B110" s="43">
        <v>300410</v>
      </c>
      <c r="C110" s="41" t="s">
        <v>74</v>
      </c>
      <c r="D110" s="42" t="s">
        <v>10</v>
      </c>
      <c r="E110" s="41" t="s">
        <v>137</v>
      </c>
      <c r="F110" s="22">
        <v>3000</v>
      </c>
      <c r="G110" s="51">
        <v>88.71</v>
      </c>
      <c r="H110" s="58">
        <v>0.22</v>
      </c>
      <c r="I110" s="19">
        <v>108.22619999999999</v>
      </c>
      <c r="J110" s="67">
        <v>0.33</v>
      </c>
      <c r="K110" s="63">
        <v>107143.93799999999</v>
      </c>
      <c r="L110" s="3"/>
      <c r="P110"/>
      <c r="Q110" s="1"/>
    </row>
    <row r="111" spans="1:17" x14ac:dyDescent="0.2">
      <c r="A111" s="14" t="s">
        <v>159</v>
      </c>
      <c r="B111" s="43">
        <v>300405</v>
      </c>
      <c r="C111" s="41" t="s">
        <v>74</v>
      </c>
      <c r="D111" s="42" t="s">
        <v>11</v>
      </c>
      <c r="E111" s="41" t="s">
        <v>137</v>
      </c>
      <c r="F111" s="22">
        <v>5000</v>
      </c>
      <c r="G111" s="51">
        <v>88.71</v>
      </c>
      <c r="H111" s="58">
        <v>0.22</v>
      </c>
      <c r="I111" s="19">
        <v>108.22619999999999</v>
      </c>
      <c r="J111" s="67">
        <v>0.05</v>
      </c>
      <c r="K111" s="63">
        <v>27056.55</v>
      </c>
      <c r="L111" s="3"/>
      <c r="P111"/>
      <c r="Q111" s="1"/>
    </row>
    <row r="112" spans="1:17" x14ac:dyDescent="0.2">
      <c r="A112" s="14" t="s">
        <v>160</v>
      </c>
      <c r="B112" s="43">
        <v>300418</v>
      </c>
      <c r="C112" s="41" t="s">
        <v>74</v>
      </c>
      <c r="D112" s="42" t="s">
        <v>109</v>
      </c>
      <c r="E112" s="41" t="s">
        <v>137</v>
      </c>
      <c r="F112" s="22">
        <v>2000</v>
      </c>
      <c r="G112" s="51">
        <v>88.71</v>
      </c>
      <c r="H112" s="58">
        <v>0.22</v>
      </c>
      <c r="I112" s="19">
        <v>108.22619999999999</v>
      </c>
      <c r="J112" s="67">
        <v>3.5999999999999997E-2</v>
      </c>
      <c r="K112" s="63">
        <v>7792.286399999999</v>
      </c>
      <c r="L112" s="3"/>
      <c r="P112"/>
      <c r="Q112" s="1"/>
    </row>
    <row r="113" spans="1:17" x14ac:dyDescent="0.2">
      <c r="A113" s="14" t="s">
        <v>161</v>
      </c>
      <c r="B113" s="43">
        <v>300311</v>
      </c>
      <c r="C113" s="41" t="s">
        <v>74</v>
      </c>
      <c r="D113" s="42" t="s">
        <v>12</v>
      </c>
      <c r="E113" s="41" t="s">
        <v>64</v>
      </c>
      <c r="F113" s="22">
        <v>100</v>
      </c>
      <c r="G113" s="51">
        <v>88.71</v>
      </c>
      <c r="H113" s="58">
        <v>0.22</v>
      </c>
      <c r="I113" s="19">
        <v>108.22619999999999</v>
      </c>
      <c r="J113" s="67">
        <v>0.5</v>
      </c>
      <c r="K113" s="63">
        <v>5411.3099999999995</v>
      </c>
      <c r="L113" s="3"/>
      <c r="P113"/>
      <c r="Q113" s="1"/>
    </row>
    <row r="114" spans="1:17" x14ac:dyDescent="0.2">
      <c r="A114" s="14" t="s">
        <v>162</v>
      </c>
      <c r="B114" s="43">
        <v>653127</v>
      </c>
      <c r="C114" s="41" t="s">
        <v>74</v>
      </c>
      <c r="D114" s="42" t="s">
        <v>86</v>
      </c>
      <c r="E114" s="41" t="s">
        <v>64</v>
      </c>
      <c r="F114" s="22">
        <v>100</v>
      </c>
      <c r="G114" s="51">
        <v>88.71</v>
      </c>
      <c r="H114" s="58">
        <v>0.22</v>
      </c>
      <c r="I114" s="19">
        <v>108.22619999999999</v>
      </c>
      <c r="J114" s="67">
        <v>0.42</v>
      </c>
      <c r="K114" s="63">
        <v>4545.5003999999999</v>
      </c>
      <c r="L114" s="3"/>
      <c r="P114"/>
      <c r="Q114" s="1"/>
    </row>
    <row r="115" spans="1:17" x14ac:dyDescent="0.2">
      <c r="A115" s="14" t="s">
        <v>163</v>
      </c>
      <c r="B115" s="43">
        <v>653127</v>
      </c>
      <c r="C115" s="41" t="s">
        <v>74</v>
      </c>
      <c r="D115" s="42" t="s">
        <v>87</v>
      </c>
      <c r="E115" s="41" t="s">
        <v>64</v>
      </c>
      <c r="F115" s="22">
        <v>100</v>
      </c>
      <c r="G115" s="51">
        <v>88.71</v>
      </c>
      <c r="H115" s="58">
        <v>0.22</v>
      </c>
      <c r="I115" s="19">
        <v>108.22619999999999</v>
      </c>
      <c r="J115" s="67">
        <v>0.42</v>
      </c>
      <c r="K115" s="63">
        <v>4545.5003999999999</v>
      </c>
      <c r="L115" s="3"/>
      <c r="P115"/>
      <c r="Q115" s="1"/>
    </row>
    <row r="116" spans="1:17" x14ac:dyDescent="0.2">
      <c r="A116" s="14" t="s">
        <v>164</v>
      </c>
      <c r="B116" s="43">
        <v>300319</v>
      </c>
      <c r="C116" s="41" t="s">
        <v>74</v>
      </c>
      <c r="D116" s="42" t="s">
        <v>13</v>
      </c>
      <c r="E116" s="41" t="s">
        <v>64</v>
      </c>
      <c r="F116" s="22">
        <v>900</v>
      </c>
      <c r="G116" s="51">
        <v>88.71</v>
      </c>
      <c r="H116" s="58">
        <v>0.22</v>
      </c>
      <c r="I116" s="19">
        <v>108.22619999999999</v>
      </c>
      <c r="J116" s="67">
        <v>0.2</v>
      </c>
      <c r="K116" s="63">
        <v>19480.715999999997</v>
      </c>
      <c r="L116" s="3"/>
      <c r="P116"/>
      <c r="Q116" s="1"/>
    </row>
    <row r="117" spans="1:17" x14ac:dyDescent="0.2">
      <c r="A117" s="14" t="s">
        <v>165</v>
      </c>
      <c r="B117" s="43">
        <v>300319</v>
      </c>
      <c r="C117" s="41" t="s">
        <v>74</v>
      </c>
      <c r="D117" s="42" t="s">
        <v>14</v>
      </c>
      <c r="E117" s="41" t="s">
        <v>64</v>
      </c>
      <c r="F117" s="22">
        <v>500</v>
      </c>
      <c r="G117" s="51">
        <v>88.71</v>
      </c>
      <c r="H117" s="58">
        <v>0.22</v>
      </c>
      <c r="I117" s="19">
        <v>108.22619999999999</v>
      </c>
      <c r="J117" s="67">
        <v>0.2</v>
      </c>
      <c r="K117" s="63">
        <v>10822.619999999999</v>
      </c>
      <c r="L117" s="3"/>
      <c r="P117"/>
      <c r="Q117" s="1"/>
    </row>
    <row r="118" spans="1:17" x14ac:dyDescent="0.2">
      <c r="A118" s="14" t="s">
        <v>166</v>
      </c>
      <c r="B118" s="43">
        <v>300134</v>
      </c>
      <c r="C118" s="41" t="s">
        <v>74</v>
      </c>
      <c r="D118" s="42" t="s">
        <v>15</v>
      </c>
      <c r="E118" s="41" t="s">
        <v>64</v>
      </c>
      <c r="F118" s="22">
        <v>100</v>
      </c>
      <c r="G118" s="51">
        <v>88.71</v>
      </c>
      <c r="H118" s="58">
        <v>0.22</v>
      </c>
      <c r="I118" s="19">
        <v>108.22619999999999</v>
      </c>
      <c r="J118" s="67">
        <v>7.0000000000000007E-2</v>
      </c>
      <c r="K118" s="63">
        <v>757.58339999999998</v>
      </c>
      <c r="L118" s="3"/>
      <c r="P118"/>
      <c r="Q118" s="1"/>
    </row>
    <row r="119" spans="1:17" x14ac:dyDescent="0.2">
      <c r="A119" s="14" t="s">
        <v>167</v>
      </c>
      <c r="B119" s="43">
        <v>600843</v>
      </c>
      <c r="C119" s="41" t="s">
        <v>74</v>
      </c>
      <c r="D119" s="42" t="s">
        <v>16</v>
      </c>
      <c r="E119" s="41" t="s">
        <v>64</v>
      </c>
      <c r="F119" s="22">
        <v>88</v>
      </c>
      <c r="G119" s="51">
        <v>88.71</v>
      </c>
      <c r="H119" s="58">
        <v>0.22</v>
      </c>
      <c r="I119" s="19">
        <v>108.22619999999999</v>
      </c>
      <c r="J119" s="67">
        <v>1.5</v>
      </c>
      <c r="K119" s="63">
        <v>14285.858399999999</v>
      </c>
      <c r="L119" s="3"/>
      <c r="P119"/>
      <c r="Q119" s="1"/>
    </row>
    <row r="120" spans="1:17" x14ac:dyDescent="0.2">
      <c r="A120" s="14" t="s">
        <v>168</v>
      </c>
      <c r="B120" s="43">
        <v>600843</v>
      </c>
      <c r="C120" s="41" t="s">
        <v>74</v>
      </c>
      <c r="D120" s="42" t="s">
        <v>17</v>
      </c>
      <c r="E120" s="41" t="s">
        <v>64</v>
      </c>
      <c r="F120" s="22">
        <v>100</v>
      </c>
      <c r="G120" s="51">
        <v>88.71</v>
      </c>
      <c r="H120" s="58">
        <v>0.22</v>
      </c>
      <c r="I120" s="19">
        <v>108.22619999999999</v>
      </c>
      <c r="J120" s="67">
        <v>1.5</v>
      </c>
      <c r="K120" s="63">
        <v>16233.929999999998</v>
      </c>
      <c r="L120" s="3"/>
      <c r="P120"/>
      <c r="Q120" s="1"/>
    </row>
    <row r="121" spans="1:17" x14ac:dyDescent="0.2">
      <c r="A121" s="14" t="s">
        <v>169</v>
      </c>
      <c r="B121" s="43">
        <v>600843</v>
      </c>
      <c r="C121" s="41" t="s">
        <v>74</v>
      </c>
      <c r="D121" s="42" t="s">
        <v>18</v>
      </c>
      <c r="E121" s="41" t="s">
        <v>64</v>
      </c>
      <c r="F121" s="22">
        <v>100</v>
      </c>
      <c r="G121" s="51">
        <v>88.71</v>
      </c>
      <c r="H121" s="58">
        <v>0.22</v>
      </c>
      <c r="I121" s="19">
        <v>108.22619999999999</v>
      </c>
      <c r="J121" s="67">
        <v>1.5</v>
      </c>
      <c r="K121" s="63">
        <v>16233.929999999998</v>
      </c>
      <c r="L121" s="3"/>
      <c r="P121"/>
      <c r="Q121" s="1"/>
    </row>
    <row r="122" spans="1:17" x14ac:dyDescent="0.2">
      <c r="A122" s="14" t="s">
        <v>170</v>
      </c>
      <c r="B122" s="43">
        <v>600843</v>
      </c>
      <c r="C122" s="41" t="s">
        <v>74</v>
      </c>
      <c r="D122" s="42" t="s">
        <v>19</v>
      </c>
      <c r="E122" s="41" t="s">
        <v>64</v>
      </c>
      <c r="F122" s="22">
        <v>38</v>
      </c>
      <c r="G122" s="51">
        <v>88.71</v>
      </c>
      <c r="H122" s="58">
        <v>0.22</v>
      </c>
      <c r="I122" s="19">
        <v>108.22619999999999</v>
      </c>
      <c r="J122" s="67">
        <v>1.5</v>
      </c>
      <c r="K122" s="63">
        <v>6168.8933999999999</v>
      </c>
      <c r="L122" s="3"/>
      <c r="P122"/>
      <c r="Q122" s="1"/>
    </row>
    <row r="123" spans="1:17" x14ac:dyDescent="0.2">
      <c r="A123" s="14" t="s">
        <v>171</v>
      </c>
      <c r="B123" s="43">
        <v>600843</v>
      </c>
      <c r="C123" s="41" t="s">
        <v>74</v>
      </c>
      <c r="D123" s="42" t="s">
        <v>20</v>
      </c>
      <c r="E123" s="41" t="s">
        <v>64</v>
      </c>
      <c r="F123" s="22">
        <v>38</v>
      </c>
      <c r="G123" s="51">
        <v>88.71</v>
      </c>
      <c r="H123" s="58">
        <v>0.22</v>
      </c>
      <c r="I123" s="19">
        <v>108.22619999999999</v>
      </c>
      <c r="J123" s="67">
        <v>1.5</v>
      </c>
      <c r="K123" s="63">
        <v>6168.8933999999999</v>
      </c>
      <c r="L123" s="3"/>
      <c r="P123"/>
      <c r="Q123" s="1"/>
    </row>
    <row r="124" spans="1:17" x14ac:dyDescent="0.2">
      <c r="A124" s="14" t="s">
        <v>172</v>
      </c>
      <c r="B124" s="43">
        <v>600843</v>
      </c>
      <c r="C124" s="41" t="s">
        <v>74</v>
      </c>
      <c r="D124" s="42" t="s">
        <v>21</v>
      </c>
      <c r="E124" s="41" t="s">
        <v>64</v>
      </c>
      <c r="F124" s="22">
        <v>100</v>
      </c>
      <c r="G124" s="51">
        <v>88.71</v>
      </c>
      <c r="H124" s="58">
        <v>0.22</v>
      </c>
      <c r="I124" s="19">
        <v>108.22619999999999</v>
      </c>
      <c r="J124" s="67">
        <v>1.5</v>
      </c>
      <c r="K124" s="63">
        <v>16233.929999999998</v>
      </c>
      <c r="L124" s="3"/>
      <c r="P124"/>
      <c r="Q124" s="1"/>
    </row>
    <row r="125" spans="1:17" x14ac:dyDescent="0.2">
      <c r="A125" s="14" t="s">
        <v>173</v>
      </c>
      <c r="B125" s="43">
        <v>600843</v>
      </c>
      <c r="C125" s="41" t="s">
        <v>74</v>
      </c>
      <c r="D125" s="42" t="s">
        <v>22</v>
      </c>
      <c r="E125" s="41" t="s">
        <v>64</v>
      </c>
      <c r="F125" s="22">
        <v>100</v>
      </c>
      <c r="G125" s="51">
        <v>88.71</v>
      </c>
      <c r="H125" s="58">
        <v>0.22</v>
      </c>
      <c r="I125" s="19">
        <v>108.22619999999999</v>
      </c>
      <c r="J125" s="67">
        <v>1.5</v>
      </c>
      <c r="K125" s="63">
        <v>16233.929999999998</v>
      </c>
      <c r="L125" s="3"/>
      <c r="P125"/>
      <c r="Q125" s="1"/>
    </row>
    <row r="126" spans="1:17" x14ac:dyDescent="0.2">
      <c r="A126" s="14" t="s">
        <v>174</v>
      </c>
      <c r="B126" s="43">
        <v>600843</v>
      </c>
      <c r="C126" s="41" t="s">
        <v>74</v>
      </c>
      <c r="D126" s="42" t="s">
        <v>23</v>
      </c>
      <c r="E126" s="41" t="s">
        <v>64</v>
      </c>
      <c r="F126" s="22">
        <v>50</v>
      </c>
      <c r="G126" s="51">
        <v>88.71</v>
      </c>
      <c r="H126" s="58">
        <v>0.22</v>
      </c>
      <c r="I126" s="19">
        <v>108.22619999999999</v>
      </c>
      <c r="J126" s="67">
        <v>1.5</v>
      </c>
      <c r="K126" s="63">
        <v>8116.9649999999992</v>
      </c>
      <c r="L126" s="3"/>
      <c r="P126"/>
      <c r="Q126" s="1"/>
    </row>
    <row r="127" spans="1:17" x14ac:dyDescent="0.2">
      <c r="A127" s="14" t="s">
        <v>175</v>
      </c>
      <c r="B127" s="43">
        <v>300134</v>
      </c>
      <c r="C127" s="41" t="s">
        <v>74</v>
      </c>
      <c r="D127" s="42" t="s">
        <v>24</v>
      </c>
      <c r="E127" s="41" t="s">
        <v>64</v>
      </c>
      <c r="F127" s="22">
        <v>100</v>
      </c>
      <c r="G127" s="51">
        <v>88.71</v>
      </c>
      <c r="H127" s="58">
        <v>0.22</v>
      </c>
      <c r="I127" s="19">
        <v>108.22619999999999</v>
      </c>
      <c r="J127" s="67">
        <v>7.0000000000000007E-2</v>
      </c>
      <c r="K127" s="63">
        <v>757.58339999999998</v>
      </c>
      <c r="L127" s="3"/>
      <c r="P127"/>
      <c r="Q127" s="1"/>
    </row>
    <row r="128" spans="1:17" x14ac:dyDescent="0.2">
      <c r="A128" s="14" t="s">
        <v>176</v>
      </c>
      <c r="B128" s="43">
        <v>300134</v>
      </c>
      <c r="C128" s="41" t="s">
        <v>74</v>
      </c>
      <c r="D128" s="42" t="s">
        <v>25</v>
      </c>
      <c r="E128" s="41" t="s">
        <v>64</v>
      </c>
      <c r="F128" s="22">
        <v>88</v>
      </c>
      <c r="G128" s="51">
        <v>88.71</v>
      </c>
      <c r="H128" s="58">
        <v>0.22</v>
      </c>
      <c r="I128" s="19">
        <v>108.22619999999999</v>
      </c>
      <c r="J128" s="67">
        <v>7.0000000000000007E-2</v>
      </c>
      <c r="K128" s="63">
        <v>666.67339199999992</v>
      </c>
      <c r="L128" s="3"/>
      <c r="P128"/>
      <c r="Q128" s="1"/>
    </row>
    <row r="129" spans="1:17" x14ac:dyDescent="0.2">
      <c r="A129" s="14" t="s">
        <v>177</v>
      </c>
      <c r="B129" s="43">
        <v>300134</v>
      </c>
      <c r="C129" s="41" t="s">
        <v>74</v>
      </c>
      <c r="D129" s="42" t="s">
        <v>26</v>
      </c>
      <c r="E129" s="41" t="s">
        <v>64</v>
      </c>
      <c r="F129" s="22">
        <v>94</v>
      </c>
      <c r="G129" s="51">
        <v>88.71</v>
      </c>
      <c r="H129" s="58">
        <v>0.22</v>
      </c>
      <c r="I129" s="19">
        <v>108.22619999999999</v>
      </c>
      <c r="J129" s="67">
        <v>7.0000000000000007E-2</v>
      </c>
      <c r="K129" s="63">
        <v>712.12839600000007</v>
      </c>
      <c r="L129" s="3"/>
      <c r="P129"/>
      <c r="Q129" s="1"/>
    </row>
    <row r="130" spans="1:17" x14ac:dyDescent="0.2">
      <c r="A130" s="14" t="s">
        <v>178</v>
      </c>
      <c r="B130" s="43">
        <v>300418</v>
      </c>
      <c r="C130" s="41" t="s">
        <v>74</v>
      </c>
      <c r="D130" s="42" t="s">
        <v>27</v>
      </c>
      <c r="E130" s="41" t="s">
        <v>137</v>
      </c>
      <c r="F130" s="22">
        <v>3500</v>
      </c>
      <c r="G130" s="51">
        <v>88.71</v>
      </c>
      <c r="H130" s="58">
        <v>0.22</v>
      </c>
      <c r="I130" s="19">
        <v>108.22619999999999</v>
      </c>
      <c r="J130" s="67">
        <v>3.5999999999999997E-2</v>
      </c>
      <c r="K130" s="63">
        <v>13636.501199999997</v>
      </c>
      <c r="L130" s="3"/>
      <c r="P130"/>
      <c r="Q130" s="1"/>
    </row>
    <row r="131" spans="1:17" x14ac:dyDescent="0.2">
      <c r="A131" s="14" t="s">
        <v>179</v>
      </c>
      <c r="B131" s="43">
        <v>300418</v>
      </c>
      <c r="C131" s="41" t="s">
        <v>74</v>
      </c>
      <c r="D131" s="42" t="s">
        <v>28</v>
      </c>
      <c r="E131" s="41" t="s">
        <v>137</v>
      </c>
      <c r="F131" s="22">
        <v>3500</v>
      </c>
      <c r="G131" s="51">
        <v>88.71</v>
      </c>
      <c r="H131" s="58">
        <v>0.22</v>
      </c>
      <c r="I131" s="19">
        <v>108.22619999999999</v>
      </c>
      <c r="J131" s="67">
        <v>3.5999999999999997E-2</v>
      </c>
      <c r="K131" s="63">
        <v>13636.501199999997</v>
      </c>
      <c r="L131" s="3"/>
      <c r="P131"/>
      <c r="Q131" s="1"/>
    </row>
    <row r="132" spans="1:17" x14ac:dyDescent="0.2">
      <c r="A132" s="14" t="s">
        <v>180</v>
      </c>
      <c r="B132" s="43">
        <v>300134</v>
      </c>
      <c r="C132" s="41" t="s">
        <v>74</v>
      </c>
      <c r="D132" s="42" t="s">
        <v>88</v>
      </c>
      <c r="E132" s="41" t="s">
        <v>64</v>
      </c>
      <c r="F132" s="22">
        <v>200</v>
      </c>
      <c r="G132" s="51">
        <v>88.71</v>
      </c>
      <c r="H132" s="58">
        <v>0.22</v>
      </c>
      <c r="I132" s="19">
        <v>108.22619999999999</v>
      </c>
      <c r="J132" s="67">
        <v>7.0000000000000007E-2</v>
      </c>
      <c r="K132" s="63">
        <v>1515.1668</v>
      </c>
      <c r="L132" s="3"/>
      <c r="P132"/>
      <c r="Q132" s="1"/>
    </row>
    <row r="133" spans="1:17" x14ac:dyDescent="0.2">
      <c r="A133" s="14" t="s">
        <v>181</v>
      </c>
      <c r="B133" s="43">
        <v>300134</v>
      </c>
      <c r="C133" s="41" t="s">
        <v>74</v>
      </c>
      <c r="D133" s="42" t="s">
        <v>89</v>
      </c>
      <c r="E133" s="41" t="s">
        <v>64</v>
      </c>
      <c r="F133" s="22">
        <v>100</v>
      </c>
      <c r="G133" s="51">
        <v>88.71</v>
      </c>
      <c r="H133" s="58">
        <v>0.22</v>
      </c>
      <c r="I133" s="19">
        <v>108.22619999999999</v>
      </c>
      <c r="J133" s="67">
        <v>7.0000000000000007E-2</v>
      </c>
      <c r="K133" s="63">
        <v>757.58339999999998</v>
      </c>
      <c r="L133" s="3"/>
      <c r="P133"/>
      <c r="Q133" s="1"/>
    </row>
    <row r="134" spans="1:17" x14ac:dyDescent="0.2">
      <c r="A134" s="14" t="s">
        <v>182</v>
      </c>
      <c r="B134" s="43">
        <v>300025</v>
      </c>
      <c r="C134" s="41" t="s">
        <v>74</v>
      </c>
      <c r="D134" s="42" t="s">
        <v>29</v>
      </c>
      <c r="E134" s="41" t="s">
        <v>64</v>
      </c>
      <c r="F134" s="22">
        <v>200</v>
      </c>
      <c r="G134" s="51">
        <v>88.71</v>
      </c>
      <c r="H134" s="58">
        <v>0.22</v>
      </c>
      <c r="I134" s="19">
        <v>108.22619999999999</v>
      </c>
      <c r="J134" s="67">
        <v>2</v>
      </c>
      <c r="K134" s="63">
        <v>43290.479999999996</v>
      </c>
      <c r="L134" s="3"/>
      <c r="P134"/>
      <c r="Q134" s="1"/>
    </row>
    <row r="135" spans="1:17" x14ac:dyDescent="0.2">
      <c r="A135" s="14" t="s">
        <v>183</v>
      </c>
      <c r="B135" s="43">
        <v>300291</v>
      </c>
      <c r="C135" s="41" t="s">
        <v>74</v>
      </c>
      <c r="D135" s="42" t="s">
        <v>90</v>
      </c>
      <c r="E135" s="41"/>
      <c r="F135" s="22">
        <v>200</v>
      </c>
      <c r="G135" s="51">
        <v>88.71</v>
      </c>
      <c r="H135" s="58">
        <v>0.22</v>
      </c>
      <c r="I135" s="19">
        <v>108.22619999999999</v>
      </c>
      <c r="J135" s="67">
        <v>0.7</v>
      </c>
      <c r="K135" s="63">
        <v>15151.668</v>
      </c>
      <c r="L135" s="3"/>
      <c r="P135"/>
      <c r="Q135" s="1"/>
    </row>
    <row r="136" spans="1:17" x14ac:dyDescent="0.2">
      <c r="A136" s="14" t="s">
        <v>184</v>
      </c>
      <c r="B136" s="43">
        <v>300249</v>
      </c>
      <c r="C136" s="41" t="s">
        <v>74</v>
      </c>
      <c r="D136" s="42" t="s">
        <v>30</v>
      </c>
      <c r="E136" s="41" t="s">
        <v>64</v>
      </c>
      <c r="F136" s="22">
        <v>50</v>
      </c>
      <c r="G136" s="51">
        <v>88.71</v>
      </c>
      <c r="H136" s="58">
        <v>0.22</v>
      </c>
      <c r="I136" s="19">
        <v>108.22619999999999</v>
      </c>
      <c r="J136" s="67">
        <v>10</v>
      </c>
      <c r="K136" s="63">
        <v>54113.1</v>
      </c>
      <c r="L136" s="3"/>
      <c r="P136"/>
      <c r="Q136" s="1"/>
    </row>
    <row r="137" spans="1:17" x14ac:dyDescent="0.2">
      <c r="A137" s="14" t="s">
        <v>185</v>
      </c>
      <c r="B137" s="43">
        <v>300253</v>
      </c>
      <c r="C137" s="41" t="s">
        <v>74</v>
      </c>
      <c r="D137" s="42" t="s">
        <v>78</v>
      </c>
      <c r="E137" s="41" t="s">
        <v>64</v>
      </c>
      <c r="F137" s="22">
        <v>40</v>
      </c>
      <c r="G137" s="51">
        <v>88.71</v>
      </c>
      <c r="H137" s="58">
        <v>0.22</v>
      </c>
      <c r="I137" s="19">
        <v>108.22619999999999</v>
      </c>
      <c r="J137" s="67">
        <v>7.5</v>
      </c>
      <c r="K137" s="63">
        <v>32467.859999999997</v>
      </c>
      <c r="L137" s="3"/>
      <c r="P137"/>
      <c r="Q137" s="1"/>
    </row>
    <row r="138" spans="1:17" x14ac:dyDescent="0.2">
      <c r="A138" s="14" t="s">
        <v>186</v>
      </c>
      <c r="B138" s="43">
        <v>300253</v>
      </c>
      <c r="C138" s="41" t="s">
        <v>74</v>
      </c>
      <c r="D138" s="42" t="s">
        <v>77</v>
      </c>
      <c r="E138" s="41" t="s">
        <v>64</v>
      </c>
      <c r="F138" s="22">
        <v>40</v>
      </c>
      <c r="G138" s="51">
        <v>88.71</v>
      </c>
      <c r="H138" s="58">
        <v>0.22</v>
      </c>
      <c r="I138" s="19">
        <v>108.22619999999999</v>
      </c>
      <c r="J138" s="67">
        <v>7.5</v>
      </c>
      <c r="K138" s="63">
        <v>32467.859999999997</v>
      </c>
      <c r="L138" s="3"/>
      <c r="P138"/>
      <c r="Q138" s="1"/>
    </row>
    <row r="139" spans="1:17" x14ac:dyDescent="0.2">
      <c r="A139" s="14" t="s">
        <v>187</v>
      </c>
      <c r="B139" s="43">
        <v>300740</v>
      </c>
      <c r="C139" s="41" t="s">
        <v>74</v>
      </c>
      <c r="D139" s="42" t="s">
        <v>31</v>
      </c>
      <c r="E139" s="41" t="s">
        <v>64</v>
      </c>
      <c r="F139" s="22">
        <v>1000</v>
      </c>
      <c r="G139" s="51">
        <v>88.71</v>
      </c>
      <c r="H139" s="58">
        <v>0.22</v>
      </c>
      <c r="I139" s="19">
        <v>108.22619999999999</v>
      </c>
      <c r="J139" s="67">
        <v>0.18</v>
      </c>
      <c r="K139" s="63">
        <v>19480.715999999997</v>
      </c>
      <c r="L139" s="3"/>
      <c r="P139"/>
      <c r="Q139" s="1"/>
    </row>
    <row r="140" spans="1:17" x14ac:dyDescent="0.2">
      <c r="A140" s="14" t="s">
        <v>188</v>
      </c>
      <c r="B140" s="43">
        <v>300740</v>
      </c>
      <c r="C140" s="41" t="s">
        <v>74</v>
      </c>
      <c r="D140" s="42" t="s">
        <v>32</v>
      </c>
      <c r="E140" s="41" t="s">
        <v>64</v>
      </c>
      <c r="F140" s="22">
        <v>500</v>
      </c>
      <c r="G140" s="51">
        <v>88.71</v>
      </c>
      <c r="H140" s="58">
        <v>0.22</v>
      </c>
      <c r="I140" s="19">
        <v>108.22619999999999</v>
      </c>
      <c r="J140" s="67">
        <v>0.18</v>
      </c>
      <c r="K140" s="63">
        <v>9740.3579999999984</v>
      </c>
      <c r="L140" s="3"/>
      <c r="P140"/>
      <c r="Q140" s="1"/>
    </row>
    <row r="141" spans="1:17" x14ac:dyDescent="0.2">
      <c r="A141" s="14" t="s">
        <v>189</v>
      </c>
      <c r="B141" s="43">
        <v>300740</v>
      </c>
      <c r="C141" s="41" t="s">
        <v>74</v>
      </c>
      <c r="D141" s="42" t="s">
        <v>33</v>
      </c>
      <c r="E141" s="41" t="s">
        <v>64</v>
      </c>
      <c r="F141" s="22">
        <v>200</v>
      </c>
      <c r="G141" s="51">
        <v>88.71</v>
      </c>
      <c r="H141" s="58">
        <v>0.22</v>
      </c>
      <c r="I141" s="19">
        <v>108.22619999999999</v>
      </c>
      <c r="J141" s="67">
        <v>0.18</v>
      </c>
      <c r="K141" s="63">
        <v>3896.1431999999995</v>
      </c>
      <c r="L141" s="3"/>
      <c r="P141"/>
      <c r="Q141" s="1"/>
    </row>
    <row r="142" spans="1:17" x14ac:dyDescent="0.2">
      <c r="A142" s="14" t="s">
        <v>190</v>
      </c>
      <c r="B142" s="43">
        <v>300740</v>
      </c>
      <c r="C142" s="41" t="s">
        <v>74</v>
      </c>
      <c r="D142" s="42" t="s">
        <v>34</v>
      </c>
      <c r="E142" s="41" t="s">
        <v>64</v>
      </c>
      <c r="F142" s="22">
        <v>500</v>
      </c>
      <c r="G142" s="51">
        <v>88.71</v>
      </c>
      <c r="H142" s="58">
        <v>0.22</v>
      </c>
      <c r="I142" s="19">
        <v>108.22619999999999</v>
      </c>
      <c r="J142" s="67">
        <v>0.18</v>
      </c>
      <c r="K142" s="63">
        <v>9740.3579999999984</v>
      </c>
      <c r="L142" s="3"/>
      <c r="P142"/>
      <c r="Q142" s="1"/>
    </row>
    <row r="143" spans="1:17" x14ac:dyDescent="0.2">
      <c r="A143" s="14" t="s">
        <v>191</v>
      </c>
      <c r="B143" s="43">
        <v>300740</v>
      </c>
      <c r="C143" s="41" t="s">
        <v>74</v>
      </c>
      <c r="D143" s="42" t="s">
        <v>35</v>
      </c>
      <c r="E143" s="41" t="s">
        <v>64</v>
      </c>
      <c r="F143" s="22">
        <v>500</v>
      </c>
      <c r="G143" s="51">
        <v>88.71</v>
      </c>
      <c r="H143" s="58">
        <v>0.22</v>
      </c>
      <c r="I143" s="19">
        <v>108.22619999999999</v>
      </c>
      <c r="J143" s="67">
        <v>0.18</v>
      </c>
      <c r="K143" s="63">
        <v>9740.3579999999984</v>
      </c>
      <c r="L143" s="3"/>
      <c r="P143"/>
      <c r="Q143" s="1"/>
    </row>
    <row r="144" spans="1:17" x14ac:dyDescent="0.2">
      <c r="A144" s="14" t="s">
        <v>192</v>
      </c>
      <c r="B144" s="43">
        <v>300740</v>
      </c>
      <c r="C144" s="41" t="s">
        <v>74</v>
      </c>
      <c r="D144" s="42" t="s">
        <v>36</v>
      </c>
      <c r="E144" s="41" t="s">
        <v>64</v>
      </c>
      <c r="F144" s="22">
        <v>300</v>
      </c>
      <c r="G144" s="51">
        <v>88.71</v>
      </c>
      <c r="H144" s="58">
        <v>0.22</v>
      </c>
      <c r="I144" s="19">
        <v>108.22619999999999</v>
      </c>
      <c r="J144" s="67">
        <v>0.18</v>
      </c>
      <c r="K144" s="63">
        <v>5844.2147999999997</v>
      </c>
      <c r="L144" s="3"/>
      <c r="P144"/>
      <c r="Q144" s="1"/>
    </row>
    <row r="145" spans="1:17" x14ac:dyDescent="0.2">
      <c r="A145" s="14" t="s">
        <v>193</v>
      </c>
      <c r="B145" s="43">
        <v>300740</v>
      </c>
      <c r="C145" s="41" t="s">
        <v>74</v>
      </c>
      <c r="D145" s="42" t="s">
        <v>37</v>
      </c>
      <c r="E145" s="41" t="s">
        <v>64</v>
      </c>
      <c r="F145" s="22">
        <v>500</v>
      </c>
      <c r="G145" s="51">
        <v>88.71</v>
      </c>
      <c r="H145" s="58">
        <v>0.22</v>
      </c>
      <c r="I145" s="19">
        <v>108.22619999999999</v>
      </c>
      <c r="J145" s="67">
        <v>0.18</v>
      </c>
      <c r="K145" s="63">
        <v>9740.3579999999984</v>
      </c>
      <c r="L145" s="3"/>
      <c r="P145"/>
      <c r="Q145" s="1"/>
    </row>
    <row r="146" spans="1:17" x14ac:dyDescent="0.2">
      <c r="A146" s="14" t="s">
        <v>194</v>
      </c>
      <c r="B146" s="43">
        <v>653076</v>
      </c>
      <c r="C146" s="41" t="s">
        <v>74</v>
      </c>
      <c r="D146" s="42" t="s">
        <v>38</v>
      </c>
      <c r="E146" s="41" t="s">
        <v>64</v>
      </c>
      <c r="F146" s="22">
        <v>100</v>
      </c>
      <c r="G146" s="51">
        <v>88.71</v>
      </c>
      <c r="H146" s="58">
        <v>0.22</v>
      </c>
      <c r="I146" s="19">
        <v>108.22619999999999</v>
      </c>
      <c r="J146" s="67">
        <v>2</v>
      </c>
      <c r="K146" s="63">
        <v>21645.239999999998</v>
      </c>
      <c r="L146" s="3"/>
      <c r="P146"/>
      <c r="Q146" s="1"/>
    </row>
    <row r="147" spans="1:17" x14ac:dyDescent="0.2">
      <c r="A147" s="14" t="s">
        <v>195</v>
      </c>
      <c r="B147" s="43">
        <v>653076</v>
      </c>
      <c r="C147" s="41" t="s">
        <v>74</v>
      </c>
      <c r="D147" s="42" t="s">
        <v>39</v>
      </c>
      <c r="E147" s="41" t="s">
        <v>64</v>
      </c>
      <c r="F147" s="22">
        <v>400</v>
      </c>
      <c r="G147" s="51">
        <v>88.71</v>
      </c>
      <c r="H147" s="58">
        <v>0.22</v>
      </c>
      <c r="I147" s="19">
        <v>108.22619999999999</v>
      </c>
      <c r="J147" s="67">
        <v>2</v>
      </c>
      <c r="K147" s="63">
        <v>86580.959999999992</v>
      </c>
      <c r="L147" s="3"/>
      <c r="P147"/>
      <c r="Q147" s="1"/>
    </row>
    <row r="148" spans="1:17" x14ac:dyDescent="0.2">
      <c r="A148" s="14" t="s">
        <v>196</v>
      </c>
      <c r="B148" s="43">
        <v>653076</v>
      </c>
      <c r="C148" s="41" t="s">
        <v>74</v>
      </c>
      <c r="D148" s="42" t="s">
        <v>40</v>
      </c>
      <c r="E148" s="41" t="s">
        <v>64</v>
      </c>
      <c r="F148" s="22">
        <v>200</v>
      </c>
      <c r="G148" s="51">
        <v>88.71</v>
      </c>
      <c r="H148" s="58">
        <v>0.22</v>
      </c>
      <c r="I148" s="19">
        <v>108.22619999999999</v>
      </c>
      <c r="J148" s="67">
        <v>2</v>
      </c>
      <c r="K148" s="63">
        <v>43290.479999999996</v>
      </c>
      <c r="L148" s="3"/>
      <c r="P148"/>
      <c r="Q148" s="1"/>
    </row>
    <row r="149" spans="1:17" x14ac:dyDescent="0.2">
      <c r="A149" s="14" t="s">
        <v>197</v>
      </c>
      <c r="B149" s="43">
        <v>653076</v>
      </c>
      <c r="C149" s="41" t="s">
        <v>74</v>
      </c>
      <c r="D149" s="42" t="s">
        <v>39</v>
      </c>
      <c r="E149" s="41" t="s">
        <v>64</v>
      </c>
      <c r="F149" s="22">
        <v>300</v>
      </c>
      <c r="G149" s="51">
        <v>88.71</v>
      </c>
      <c r="H149" s="58">
        <v>0.22</v>
      </c>
      <c r="I149" s="19">
        <v>108.22619999999999</v>
      </c>
      <c r="J149" s="67">
        <v>2</v>
      </c>
      <c r="K149" s="63">
        <v>64935.719999999994</v>
      </c>
      <c r="L149" s="3"/>
      <c r="P149"/>
      <c r="Q149" s="1"/>
    </row>
    <row r="150" spans="1:17" x14ac:dyDescent="0.2">
      <c r="A150" s="14" t="s">
        <v>198</v>
      </c>
      <c r="B150" s="43">
        <v>300134</v>
      </c>
      <c r="C150" s="41" t="s">
        <v>74</v>
      </c>
      <c r="D150" s="42" t="s">
        <v>41</v>
      </c>
      <c r="E150" s="41" t="s">
        <v>64</v>
      </c>
      <c r="F150" s="22">
        <v>100</v>
      </c>
      <c r="G150" s="51">
        <v>88.71</v>
      </c>
      <c r="H150" s="58">
        <v>0.22</v>
      </c>
      <c r="I150" s="19">
        <v>108.22619999999999</v>
      </c>
      <c r="J150" s="67">
        <v>7.0000000000000007E-2</v>
      </c>
      <c r="K150" s="63">
        <v>757.58339999999998</v>
      </c>
      <c r="L150" s="3"/>
      <c r="P150"/>
      <c r="Q150" s="1"/>
    </row>
    <row r="151" spans="1:17" x14ac:dyDescent="0.2">
      <c r="A151" s="14" t="s">
        <v>199</v>
      </c>
      <c r="B151" s="43">
        <v>300368</v>
      </c>
      <c r="C151" s="41" t="s">
        <v>74</v>
      </c>
      <c r="D151" s="42" t="s">
        <v>91</v>
      </c>
      <c r="E151" s="41" t="s">
        <v>64</v>
      </c>
      <c r="F151" s="22">
        <v>100</v>
      </c>
      <c r="G151" s="51">
        <v>88.71</v>
      </c>
      <c r="H151" s="58">
        <v>0.22</v>
      </c>
      <c r="I151" s="19">
        <v>108.22619999999999</v>
      </c>
      <c r="J151" s="67">
        <v>1</v>
      </c>
      <c r="K151" s="63">
        <v>10822.619999999999</v>
      </c>
      <c r="L151" s="3"/>
      <c r="P151"/>
      <c r="Q151" s="1"/>
    </row>
    <row r="152" spans="1:17" x14ac:dyDescent="0.2">
      <c r="A152" s="14" t="s">
        <v>200</v>
      </c>
      <c r="B152" s="43">
        <v>300367</v>
      </c>
      <c r="C152" s="41" t="s">
        <v>74</v>
      </c>
      <c r="D152" s="42" t="s">
        <v>92</v>
      </c>
      <c r="E152" s="41" t="s">
        <v>64</v>
      </c>
      <c r="F152" s="22">
        <v>50</v>
      </c>
      <c r="G152" s="51">
        <v>88.71</v>
      </c>
      <c r="H152" s="58">
        <v>0.22</v>
      </c>
      <c r="I152" s="19">
        <v>108.22619999999999</v>
      </c>
      <c r="J152" s="67">
        <v>0.2</v>
      </c>
      <c r="K152" s="63">
        <v>1082.2619999999999</v>
      </c>
      <c r="L152" s="3"/>
      <c r="P152"/>
      <c r="Q152" s="1"/>
    </row>
    <row r="153" spans="1:17" x14ac:dyDescent="0.2">
      <c r="A153" s="14" t="s">
        <v>201</v>
      </c>
      <c r="B153" s="43">
        <v>653129</v>
      </c>
      <c r="C153" s="41" t="s">
        <v>74</v>
      </c>
      <c r="D153" s="42" t="s">
        <v>93</v>
      </c>
      <c r="E153" s="41" t="s">
        <v>64</v>
      </c>
      <c r="F153" s="22">
        <v>150</v>
      </c>
      <c r="G153" s="51">
        <v>88.71</v>
      </c>
      <c r="H153" s="58">
        <v>0.22</v>
      </c>
      <c r="I153" s="19">
        <v>108.22619999999999</v>
      </c>
      <c r="J153" s="67">
        <v>0.15</v>
      </c>
      <c r="K153" s="63">
        <v>2435.0894999999996</v>
      </c>
      <c r="L153" s="3"/>
      <c r="P153"/>
      <c r="Q153" s="1"/>
    </row>
    <row r="154" spans="1:17" x14ac:dyDescent="0.2">
      <c r="A154" s="14" t="s">
        <v>202</v>
      </c>
      <c r="B154" s="43">
        <v>653129</v>
      </c>
      <c r="C154" s="41" t="s">
        <v>74</v>
      </c>
      <c r="D154" s="42" t="s">
        <v>94</v>
      </c>
      <c r="E154" s="41" t="s">
        <v>64</v>
      </c>
      <c r="F154" s="22">
        <v>150</v>
      </c>
      <c r="G154" s="51">
        <v>88.71</v>
      </c>
      <c r="H154" s="58">
        <v>0.22</v>
      </c>
      <c r="I154" s="19">
        <v>108.22619999999999</v>
      </c>
      <c r="J154" s="67">
        <v>0.15</v>
      </c>
      <c r="K154" s="63">
        <v>2435.0894999999996</v>
      </c>
      <c r="L154" s="3"/>
      <c r="P154"/>
      <c r="Q154" s="1"/>
    </row>
    <row r="155" spans="1:17" x14ac:dyDescent="0.2">
      <c r="A155" s="14" t="s">
        <v>203</v>
      </c>
      <c r="B155" s="43">
        <v>653129</v>
      </c>
      <c r="C155" s="41" t="s">
        <v>74</v>
      </c>
      <c r="D155" s="42" t="s">
        <v>95</v>
      </c>
      <c r="E155" s="41" t="s">
        <v>64</v>
      </c>
      <c r="F155" s="22">
        <v>200</v>
      </c>
      <c r="G155" s="51">
        <v>88.71</v>
      </c>
      <c r="H155" s="58">
        <v>0.22</v>
      </c>
      <c r="I155" s="19">
        <v>108.22619999999999</v>
      </c>
      <c r="J155" s="67">
        <v>0.15</v>
      </c>
      <c r="K155" s="63">
        <v>3246.7859999999996</v>
      </c>
      <c r="L155" s="3"/>
      <c r="P155"/>
      <c r="Q155" s="1"/>
    </row>
    <row r="156" spans="1:17" x14ac:dyDescent="0.2">
      <c r="A156" s="14" t="s">
        <v>204</v>
      </c>
      <c r="B156" s="43">
        <v>653129</v>
      </c>
      <c r="C156" s="41" t="s">
        <v>74</v>
      </c>
      <c r="D156" s="42" t="s">
        <v>96</v>
      </c>
      <c r="E156" s="41" t="s">
        <v>64</v>
      </c>
      <c r="F156" s="22">
        <v>200</v>
      </c>
      <c r="G156" s="51">
        <v>88.71</v>
      </c>
      <c r="H156" s="58">
        <v>0.22</v>
      </c>
      <c r="I156" s="19">
        <v>108.22619999999999</v>
      </c>
      <c r="J156" s="67">
        <v>0.15</v>
      </c>
      <c r="K156" s="63">
        <v>3246.7859999999996</v>
      </c>
      <c r="L156" s="3"/>
      <c r="P156"/>
      <c r="Q156" s="1"/>
    </row>
    <row r="157" spans="1:17" x14ac:dyDescent="0.2">
      <c r="A157" s="14" t="s">
        <v>205</v>
      </c>
      <c r="B157" s="43">
        <v>653129</v>
      </c>
      <c r="C157" s="41" t="s">
        <v>74</v>
      </c>
      <c r="D157" s="42" t="s">
        <v>97</v>
      </c>
      <c r="E157" s="41" t="s">
        <v>64</v>
      </c>
      <c r="F157" s="22">
        <v>200</v>
      </c>
      <c r="G157" s="51">
        <v>88.71</v>
      </c>
      <c r="H157" s="58">
        <v>0.22</v>
      </c>
      <c r="I157" s="19">
        <v>108.22619999999999</v>
      </c>
      <c r="J157" s="67">
        <v>0.15</v>
      </c>
      <c r="K157" s="63">
        <v>3246.7859999999996</v>
      </c>
      <c r="L157" s="3"/>
      <c r="P157"/>
      <c r="Q157" s="1"/>
    </row>
    <row r="158" spans="1:17" x14ac:dyDescent="0.2">
      <c r="A158" s="14" t="s">
        <v>206</v>
      </c>
      <c r="B158" s="43">
        <v>653129</v>
      </c>
      <c r="C158" s="41" t="s">
        <v>74</v>
      </c>
      <c r="D158" s="42" t="s">
        <v>98</v>
      </c>
      <c r="E158" s="41" t="s">
        <v>64</v>
      </c>
      <c r="F158" s="22">
        <v>200</v>
      </c>
      <c r="G158" s="51">
        <v>88.71</v>
      </c>
      <c r="H158" s="58">
        <v>0.22</v>
      </c>
      <c r="I158" s="19">
        <v>108.22619999999999</v>
      </c>
      <c r="J158" s="67">
        <v>0.15</v>
      </c>
      <c r="K158" s="63">
        <v>3246.7859999999996</v>
      </c>
      <c r="L158" s="3"/>
      <c r="P158"/>
      <c r="Q158" s="1"/>
    </row>
    <row r="159" spans="1:17" x14ac:dyDescent="0.2">
      <c r="A159" s="14" t="s">
        <v>207</v>
      </c>
      <c r="B159" s="43">
        <v>642361</v>
      </c>
      <c r="C159" s="41" t="s">
        <v>74</v>
      </c>
      <c r="D159" s="42" t="s">
        <v>99</v>
      </c>
      <c r="E159" s="41" t="s">
        <v>64</v>
      </c>
      <c r="F159" s="22">
        <v>300</v>
      </c>
      <c r="G159" s="51">
        <v>88.71</v>
      </c>
      <c r="H159" s="58">
        <v>0.22</v>
      </c>
      <c r="I159" s="19">
        <v>108.22619999999999</v>
      </c>
      <c r="J159" s="67">
        <v>0.15</v>
      </c>
      <c r="K159" s="63">
        <v>4870.1789999999992</v>
      </c>
      <c r="L159" s="3"/>
      <c r="P159"/>
      <c r="Q159" s="1"/>
    </row>
    <row r="160" spans="1:17" x14ac:dyDescent="0.2">
      <c r="A160" s="14" t="s">
        <v>208</v>
      </c>
      <c r="B160" s="43">
        <v>642361</v>
      </c>
      <c r="C160" s="41" t="s">
        <v>74</v>
      </c>
      <c r="D160" s="42" t="s">
        <v>100</v>
      </c>
      <c r="E160" s="41" t="s">
        <v>64</v>
      </c>
      <c r="F160" s="22">
        <v>300</v>
      </c>
      <c r="G160" s="51">
        <v>88.71</v>
      </c>
      <c r="H160" s="58">
        <v>0.22</v>
      </c>
      <c r="I160" s="19">
        <v>108.22619999999999</v>
      </c>
      <c r="J160" s="67">
        <v>0.15</v>
      </c>
      <c r="K160" s="63">
        <v>4870.1789999999992</v>
      </c>
      <c r="L160" s="3"/>
      <c r="P160"/>
      <c r="Q160" s="1"/>
    </row>
    <row r="161" spans="1:17" x14ac:dyDescent="0.2">
      <c r="A161" s="14" t="s">
        <v>209</v>
      </c>
      <c r="B161" s="43">
        <v>642361</v>
      </c>
      <c r="C161" s="41" t="s">
        <v>74</v>
      </c>
      <c r="D161" s="42" t="s">
        <v>101</v>
      </c>
      <c r="E161" s="41" t="s">
        <v>64</v>
      </c>
      <c r="F161" s="22">
        <v>300</v>
      </c>
      <c r="G161" s="51">
        <v>88.71</v>
      </c>
      <c r="H161" s="58">
        <v>0.22</v>
      </c>
      <c r="I161" s="19">
        <v>108.22619999999999</v>
      </c>
      <c r="J161" s="67">
        <v>0.15</v>
      </c>
      <c r="K161" s="63">
        <v>4870.1789999999992</v>
      </c>
      <c r="L161" s="3"/>
      <c r="P161"/>
      <c r="Q161" s="1"/>
    </row>
    <row r="162" spans="1:17" x14ac:dyDescent="0.2">
      <c r="A162" s="14" t="s">
        <v>210</v>
      </c>
      <c r="B162" s="43">
        <v>300372</v>
      </c>
      <c r="C162" s="41" t="s">
        <v>74</v>
      </c>
      <c r="D162" s="42" t="s">
        <v>42</v>
      </c>
      <c r="E162" s="41" t="s">
        <v>64</v>
      </c>
      <c r="F162" s="22">
        <v>100</v>
      </c>
      <c r="G162" s="51">
        <v>88.71</v>
      </c>
      <c r="H162" s="58">
        <v>0.22</v>
      </c>
      <c r="I162" s="19">
        <v>108.22619999999999</v>
      </c>
      <c r="J162" s="67">
        <v>5</v>
      </c>
      <c r="K162" s="63">
        <v>54113.1</v>
      </c>
      <c r="L162" s="3"/>
      <c r="P162"/>
      <c r="Q162" s="1"/>
    </row>
    <row r="163" spans="1:17" x14ac:dyDescent="0.2">
      <c r="A163" s="14" t="s">
        <v>211</v>
      </c>
      <c r="B163" s="43">
        <v>300372</v>
      </c>
      <c r="C163" s="41" t="s">
        <v>74</v>
      </c>
      <c r="D163" s="42" t="s">
        <v>102</v>
      </c>
      <c r="E163" s="41" t="s">
        <v>64</v>
      </c>
      <c r="F163" s="22">
        <v>30</v>
      </c>
      <c r="G163" s="51">
        <v>88.71</v>
      </c>
      <c r="H163" s="58">
        <v>0.22</v>
      </c>
      <c r="I163" s="19">
        <v>108.22619999999999</v>
      </c>
      <c r="J163" s="67">
        <v>5</v>
      </c>
      <c r="K163" s="63">
        <v>16233.929999999998</v>
      </c>
      <c r="L163" s="3"/>
      <c r="P163"/>
      <c r="Q163" s="1"/>
    </row>
    <row r="164" spans="1:17" x14ac:dyDescent="0.2">
      <c r="A164" s="14" t="s">
        <v>212</v>
      </c>
      <c r="B164" s="43">
        <v>300372</v>
      </c>
      <c r="C164" s="41" t="s">
        <v>74</v>
      </c>
      <c r="D164" s="42" t="s">
        <v>103</v>
      </c>
      <c r="E164" s="41" t="s">
        <v>64</v>
      </c>
      <c r="F164" s="22">
        <v>30</v>
      </c>
      <c r="G164" s="51">
        <v>88.71</v>
      </c>
      <c r="H164" s="58">
        <v>0.22</v>
      </c>
      <c r="I164" s="19">
        <v>108.22619999999999</v>
      </c>
      <c r="J164" s="67">
        <v>5</v>
      </c>
      <c r="K164" s="63">
        <v>16233.929999999998</v>
      </c>
      <c r="L164" s="3"/>
      <c r="P164"/>
      <c r="Q164" s="1"/>
    </row>
    <row r="165" spans="1:17" x14ac:dyDescent="0.2">
      <c r="A165" s="14" t="s">
        <v>213</v>
      </c>
      <c r="B165" s="43">
        <v>300372</v>
      </c>
      <c r="C165" s="41" t="s">
        <v>74</v>
      </c>
      <c r="D165" s="42" t="s">
        <v>43</v>
      </c>
      <c r="E165" s="41" t="s">
        <v>64</v>
      </c>
      <c r="F165" s="22">
        <v>20</v>
      </c>
      <c r="G165" s="51">
        <v>88.71</v>
      </c>
      <c r="H165" s="58">
        <v>0.22</v>
      </c>
      <c r="I165" s="19">
        <v>108.22619999999999</v>
      </c>
      <c r="J165" s="67">
        <v>5</v>
      </c>
      <c r="K165" s="63">
        <v>10822.619999999999</v>
      </c>
      <c r="L165" s="3"/>
      <c r="P165"/>
      <c r="Q165" s="1"/>
    </row>
    <row r="166" spans="1:17" x14ac:dyDescent="0.2">
      <c r="A166" s="14" t="s">
        <v>214</v>
      </c>
      <c r="B166" s="43">
        <v>300372</v>
      </c>
      <c r="C166" s="41" t="s">
        <v>74</v>
      </c>
      <c r="D166" s="42" t="s">
        <v>104</v>
      </c>
      <c r="E166" s="41" t="s">
        <v>64</v>
      </c>
      <c r="F166" s="22">
        <v>20</v>
      </c>
      <c r="G166" s="51">
        <v>88.71</v>
      </c>
      <c r="H166" s="58">
        <v>0.22</v>
      </c>
      <c r="I166" s="19">
        <v>108.22619999999999</v>
      </c>
      <c r="J166" s="67">
        <v>5</v>
      </c>
      <c r="K166" s="63">
        <v>10822.619999999999</v>
      </c>
      <c r="L166" s="3"/>
      <c r="P166"/>
      <c r="Q166" s="1"/>
    </row>
    <row r="167" spans="1:17" x14ac:dyDescent="0.2">
      <c r="A167" s="14" t="s">
        <v>215</v>
      </c>
      <c r="B167" s="43">
        <v>300372</v>
      </c>
      <c r="C167" s="41" t="s">
        <v>74</v>
      </c>
      <c r="D167" s="42" t="s">
        <v>105</v>
      </c>
      <c r="E167" s="41" t="s">
        <v>64</v>
      </c>
      <c r="F167" s="22">
        <v>40</v>
      </c>
      <c r="G167" s="51">
        <v>88.71</v>
      </c>
      <c r="H167" s="58">
        <v>0.22</v>
      </c>
      <c r="I167" s="19">
        <v>108.22619999999999</v>
      </c>
      <c r="J167" s="67">
        <v>5</v>
      </c>
      <c r="K167" s="63">
        <v>21645.239999999998</v>
      </c>
      <c r="L167" s="3"/>
      <c r="P167"/>
      <c r="Q167" s="1"/>
    </row>
    <row r="168" spans="1:17" x14ac:dyDescent="0.2">
      <c r="A168" s="14" t="s">
        <v>216</v>
      </c>
      <c r="B168" s="43">
        <v>300372</v>
      </c>
      <c r="C168" s="41" t="s">
        <v>74</v>
      </c>
      <c r="D168" s="42" t="s">
        <v>106</v>
      </c>
      <c r="E168" s="41" t="s">
        <v>64</v>
      </c>
      <c r="F168" s="22">
        <v>20</v>
      </c>
      <c r="G168" s="51">
        <v>88.71</v>
      </c>
      <c r="H168" s="58">
        <v>0.22</v>
      </c>
      <c r="I168" s="19">
        <v>108.22619999999999</v>
      </c>
      <c r="J168" s="67">
        <v>5</v>
      </c>
      <c r="K168" s="63">
        <v>10822.619999999999</v>
      </c>
      <c r="L168" s="3"/>
      <c r="P168"/>
      <c r="Q168" s="1"/>
    </row>
    <row r="169" spans="1:17" x14ac:dyDescent="0.2">
      <c r="A169" s="14" t="s">
        <v>217</v>
      </c>
      <c r="B169" s="43">
        <v>300372</v>
      </c>
      <c r="C169" s="41" t="s">
        <v>74</v>
      </c>
      <c r="D169" s="42" t="s">
        <v>44</v>
      </c>
      <c r="E169" s="41" t="s">
        <v>64</v>
      </c>
      <c r="F169" s="22">
        <v>20</v>
      </c>
      <c r="G169" s="51">
        <v>88.71</v>
      </c>
      <c r="H169" s="58">
        <v>0.22</v>
      </c>
      <c r="I169" s="19">
        <v>108.22619999999999</v>
      </c>
      <c r="J169" s="67">
        <v>5</v>
      </c>
      <c r="K169" s="63">
        <v>10822.619999999999</v>
      </c>
      <c r="L169" s="3"/>
      <c r="P169"/>
      <c r="Q169" s="1"/>
    </row>
    <row r="170" spans="1:17" x14ac:dyDescent="0.2">
      <c r="A170" s="14" t="s">
        <v>218</v>
      </c>
      <c r="B170" s="43">
        <v>300371</v>
      </c>
      <c r="C170" s="41" t="s">
        <v>74</v>
      </c>
      <c r="D170" s="42" t="s">
        <v>107</v>
      </c>
      <c r="E170" s="41" t="s">
        <v>64</v>
      </c>
      <c r="F170" s="22">
        <v>10</v>
      </c>
      <c r="G170" s="51">
        <v>88.71</v>
      </c>
      <c r="H170" s="58">
        <v>0.22</v>
      </c>
      <c r="I170" s="19">
        <v>108.22619999999999</v>
      </c>
      <c r="J170" s="67">
        <v>10</v>
      </c>
      <c r="K170" s="63">
        <v>10822.619999999999</v>
      </c>
      <c r="L170" s="3"/>
      <c r="P170"/>
      <c r="Q170" s="1"/>
    </row>
    <row r="171" spans="1:17" x14ac:dyDescent="0.2">
      <c r="A171" s="14" t="s">
        <v>219</v>
      </c>
      <c r="B171" s="43">
        <v>300371</v>
      </c>
      <c r="C171" s="41" t="s">
        <v>74</v>
      </c>
      <c r="D171" s="42" t="s">
        <v>45</v>
      </c>
      <c r="E171" s="41" t="s">
        <v>64</v>
      </c>
      <c r="F171" s="22">
        <v>10</v>
      </c>
      <c r="G171" s="51">
        <v>88.71</v>
      </c>
      <c r="H171" s="58">
        <v>0.22</v>
      </c>
      <c r="I171" s="19">
        <v>108.22619999999999</v>
      </c>
      <c r="J171" s="67">
        <v>10</v>
      </c>
      <c r="K171" s="63">
        <v>10822.619999999999</v>
      </c>
      <c r="L171" s="3"/>
      <c r="P171"/>
      <c r="Q171" s="1"/>
    </row>
    <row r="172" spans="1:17" x14ac:dyDescent="0.2">
      <c r="A172" s="14" t="s">
        <v>220</v>
      </c>
      <c r="B172" s="43">
        <v>653076</v>
      </c>
      <c r="C172" s="41" t="s">
        <v>74</v>
      </c>
      <c r="D172" s="42" t="s">
        <v>46</v>
      </c>
      <c r="E172" s="41" t="s">
        <v>64</v>
      </c>
      <c r="F172" s="22">
        <v>50</v>
      </c>
      <c r="G172" s="51">
        <v>88.71</v>
      </c>
      <c r="H172" s="58">
        <v>0.22</v>
      </c>
      <c r="I172" s="19">
        <v>108.22619999999999</v>
      </c>
      <c r="J172" s="67">
        <v>2</v>
      </c>
      <c r="K172" s="63">
        <v>10822.619999999999</v>
      </c>
      <c r="L172" s="3"/>
      <c r="P172"/>
      <c r="Q172" s="1"/>
    </row>
    <row r="173" spans="1:17" x14ac:dyDescent="0.2">
      <c r="A173" s="14" t="s">
        <v>221</v>
      </c>
      <c r="B173" s="43">
        <v>653076</v>
      </c>
      <c r="C173" s="41" t="s">
        <v>74</v>
      </c>
      <c r="D173" s="42" t="s">
        <v>47</v>
      </c>
      <c r="E173" s="41" t="s">
        <v>64</v>
      </c>
      <c r="F173" s="22">
        <v>50</v>
      </c>
      <c r="G173" s="51">
        <v>88.71</v>
      </c>
      <c r="H173" s="58">
        <v>0.22</v>
      </c>
      <c r="I173" s="19">
        <v>108.22619999999999</v>
      </c>
      <c r="J173" s="67">
        <v>2</v>
      </c>
      <c r="K173" s="63">
        <v>10822.619999999999</v>
      </c>
      <c r="L173" s="3"/>
      <c r="P173"/>
      <c r="Q173" s="1"/>
    </row>
    <row r="174" spans="1:17" x14ac:dyDescent="0.2">
      <c r="A174" s="14" t="s">
        <v>222</v>
      </c>
      <c r="B174" s="43">
        <v>653076</v>
      </c>
      <c r="C174" s="41" t="s">
        <v>74</v>
      </c>
      <c r="D174" s="42" t="s">
        <v>48</v>
      </c>
      <c r="E174" s="41" t="s">
        <v>64</v>
      </c>
      <c r="F174" s="22">
        <v>50</v>
      </c>
      <c r="G174" s="51">
        <v>88.71</v>
      </c>
      <c r="H174" s="58">
        <v>0.22</v>
      </c>
      <c r="I174" s="19">
        <v>108.22619999999999</v>
      </c>
      <c r="J174" s="67">
        <v>2</v>
      </c>
      <c r="K174" s="63">
        <v>10822.619999999999</v>
      </c>
      <c r="L174" s="3"/>
      <c r="P174"/>
      <c r="Q174" s="1"/>
    </row>
    <row r="175" spans="1:17" x14ac:dyDescent="0.2">
      <c r="A175" s="14" t="s">
        <v>223</v>
      </c>
      <c r="B175" s="43">
        <v>300376</v>
      </c>
      <c r="C175" s="41" t="s">
        <v>74</v>
      </c>
      <c r="D175" s="42" t="s">
        <v>49</v>
      </c>
      <c r="E175" s="41" t="s">
        <v>64</v>
      </c>
      <c r="F175" s="22">
        <v>200</v>
      </c>
      <c r="G175" s="51">
        <v>88.71</v>
      </c>
      <c r="H175" s="58">
        <v>0.22</v>
      </c>
      <c r="I175" s="19">
        <v>108.22619999999999</v>
      </c>
      <c r="J175" s="67">
        <v>0.4</v>
      </c>
      <c r="K175" s="63">
        <v>8658.0959999999995</v>
      </c>
      <c r="L175" s="3"/>
      <c r="P175"/>
      <c r="Q175" s="1"/>
    </row>
    <row r="176" spans="1:17" x14ac:dyDescent="0.2">
      <c r="A176" s="14" t="s">
        <v>224</v>
      </c>
      <c r="B176" s="43">
        <v>300376</v>
      </c>
      <c r="C176" s="41" t="s">
        <v>74</v>
      </c>
      <c r="D176" s="42" t="s">
        <v>50</v>
      </c>
      <c r="E176" s="41" t="s">
        <v>64</v>
      </c>
      <c r="F176" s="22">
        <v>200</v>
      </c>
      <c r="G176" s="51">
        <v>88.71</v>
      </c>
      <c r="H176" s="58">
        <v>0.22</v>
      </c>
      <c r="I176" s="19">
        <v>108.22619999999999</v>
      </c>
      <c r="J176" s="67">
        <v>0.4</v>
      </c>
      <c r="K176" s="63">
        <v>8658.0959999999995</v>
      </c>
      <c r="L176" s="3"/>
      <c r="P176"/>
      <c r="Q176" s="1"/>
    </row>
    <row r="177" spans="1:17" x14ac:dyDescent="0.2">
      <c r="A177" s="14" t="s">
        <v>225</v>
      </c>
      <c r="B177" s="43">
        <v>300376</v>
      </c>
      <c r="C177" s="41" t="s">
        <v>74</v>
      </c>
      <c r="D177" s="42" t="s">
        <v>51</v>
      </c>
      <c r="E177" s="41" t="s">
        <v>64</v>
      </c>
      <c r="F177" s="22">
        <v>100</v>
      </c>
      <c r="G177" s="51">
        <v>88.71</v>
      </c>
      <c r="H177" s="58">
        <v>0.22</v>
      </c>
      <c r="I177" s="19">
        <v>108.22619999999999</v>
      </c>
      <c r="J177" s="67">
        <v>0.4</v>
      </c>
      <c r="K177" s="63">
        <v>4329.0479999999998</v>
      </c>
      <c r="L177" s="3"/>
      <c r="P177"/>
      <c r="Q177" s="1"/>
    </row>
    <row r="178" spans="1:17" x14ac:dyDescent="0.2">
      <c r="A178" s="14" t="s">
        <v>226</v>
      </c>
      <c r="B178" s="43">
        <v>300376</v>
      </c>
      <c r="C178" s="41" t="s">
        <v>74</v>
      </c>
      <c r="D178" s="42" t="s">
        <v>52</v>
      </c>
      <c r="E178" s="41" t="s">
        <v>64</v>
      </c>
      <c r="F178" s="22">
        <v>200</v>
      </c>
      <c r="G178" s="51">
        <v>88.71</v>
      </c>
      <c r="H178" s="58">
        <v>0.22</v>
      </c>
      <c r="I178" s="19">
        <v>108.22619999999999</v>
      </c>
      <c r="J178" s="67">
        <v>0.4</v>
      </c>
      <c r="K178" s="63">
        <v>8658.0959999999995</v>
      </c>
      <c r="L178" s="3"/>
      <c r="P178"/>
      <c r="Q178" s="1"/>
    </row>
    <row r="179" spans="1:17" x14ac:dyDescent="0.2">
      <c r="A179" s="14" t="s">
        <v>227</v>
      </c>
      <c r="B179" s="43">
        <v>300376</v>
      </c>
      <c r="C179" s="41" t="s">
        <v>74</v>
      </c>
      <c r="D179" s="42" t="s">
        <v>53</v>
      </c>
      <c r="E179" s="41" t="s">
        <v>64</v>
      </c>
      <c r="F179" s="22">
        <v>200</v>
      </c>
      <c r="G179" s="51">
        <v>88.71</v>
      </c>
      <c r="H179" s="58">
        <v>0.22</v>
      </c>
      <c r="I179" s="19">
        <v>108.22619999999999</v>
      </c>
      <c r="J179" s="67">
        <v>0.4</v>
      </c>
      <c r="K179" s="63">
        <v>8658.0959999999995</v>
      </c>
      <c r="L179" s="3"/>
      <c r="P179"/>
      <c r="Q179" s="1"/>
    </row>
    <row r="180" spans="1:17" x14ac:dyDescent="0.2">
      <c r="A180" s="14" t="s">
        <v>228</v>
      </c>
      <c r="B180" s="43">
        <v>300376</v>
      </c>
      <c r="C180" s="41" t="s">
        <v>74</v>
      </c>
      <c r="D180" s="42" t="s">
        <v>54</v>
      </c>
      <c r="E180" s="41" t="s">
        <v>64</v>
      </c>
      <c r="F180" s="22">
        <v>150</v>
      </c>
      <c r="G180" s="51">
        <v>88.71</v>
      </c>
      <c r="H180" s="58">
        <v>0.22</v>
      </c>
      <c r="I180" s="19">
        <v>108.22619999999999</v>
      </c>
      <c r="J180" s="67">
        <v>0.4</v>
      </c>
      <c r="K180" s="63">
        <v>6493.5719999999992</v>
      </c>
      <c r="L180" s="3"/>
      <c r="P180"/>
      <c r="Q180" s="1"/>
    </row>
    <row r="181" spans="1:17" x14ac:dyDescent="0.2">
      <c r="A181" s="14" t="s">
        <v>229</v>
      </c>
      <c r="B181" s="43">
        <v>300376</v>
      </c>
      <c r="C181" s="41" t="s">
        <v>74</v>
      </c>
      <c r="D181" s="42" t="s">
        <v>55</v>
      </c>
      <c r="E181" s="41" t="s">
        <v>64</v>
      </c>
      <c r="F181" s="22">
        <v>150</v>
      </c>
      <c r="G181" s="51">
        <v>88.71</v>
      </c>
      <c r="H181" s="58">
        <v>0.22</v>
      </c>
      <c r="I181" s="19">
        <v>108.22619999999999</v>
      </c>
      <c r="J181" s="67">
        <v>0.4</v>
      </c>
      <c r="K181" s="63">
        <v>6493.5719999999992</v>
      </c>
      <c r="L181" s="3"/>
      <c r="P181"/>
      <c r="Q181" s="1"/>
    </row>
    <row r="182" spans="1:17" x14ac:dyDescent="0.2">
      <c r="A182" s="14" t="s">
        <v>230</v>
      </c>
      <c r="B182" s="43">
        <v>300376</v>
      </c>
      <c r="C182" s="41" t="s">
        <v>74</v>
      </c>
      <c r="D182" s="42" t="s">
        <v>56</v>
      </c>
      <c r="E182" s="41" t="s">
        <v>64</v>
      </c>
      <c r="F182" s="22">
        <v>150</v>
      </c>
      <c r="G182" s="51">
        <v>88.71</v>
      </c>
      <c r="H182" s="58">
        <v>0.22</v>
      </c>
      <c r="I182" s="19">
        <v>108.22619999999999</v>
      </c>
      <c r="J182" s="67">
        <v>0.4</v>
      </c>
      <c r="K182" s="63">
        <v>6493.5719999999992</v>
      </c>
      <c r="L182" s="3"/>
      <c r="P182"/>
      <c r="Q182" s="1"/>
    </row>
    <row r="183" spans="1:17" x14ac:dyDescent="0.2">
      <c r="A183" s="14" t="s">
        <v>231</v>
      </c>
      <c r="B183" s="43">
        <v>300376</v>
      </c>
      <c r="C183" s="41" t="s">
        <v>74</v>
      </c>
      <c r="D183" s="42" t="s">
        <v>57</v>
      </c>
      <c r="E183" s="41" t="s">
        <v>64</v>
      </c>
      <c r="F183" s="22">
        <v>150</v>
      </c>
      <c r="G183" s="51">
        <v>88.71</v>
      </c>
      <c r="H183" s="58">
        <v>0.22</v>
      </c>
      <c r="I183" s="19">
        <v>108.22619999999999</v>
      </c>
      <c r="J183" s="67">
        <v>0.4</v>
      </c>
      <c r="K183" s="63">
        <v>6493.5719999999992</v>
      </c>
      <c r="L183" s="3"/>
      <c r="P183"/>
      <c r="Q183" s="1"/>
    </row>
    <row r="184" spans="1:17" x14ac:dyDescent="0.2">
      <c r="A184" s="14" t="s">
        <v>232</v>
      </c>
      <c r="B184" s="43">
        <v>300376</v>
      </c>
      <c r="C184" s="41" t="s">
        <v>74</v>
      </c>
      <c r="D184" s="42" t="s">
        <v>58</v>
      </c>
      <c r="E184" s="41" t="s">
        <v>64</v>
      </c>
      <c r="F184" s="22">
        <v>150</v>
      </c>
      <c r="G184" s="51">
        <v>88.71</v>
      </c>
      <c r="H184" s="58">
        <v>0.22</v>
      </c>
      <c r="I184" s="19">
        <v>108.22619999999999</v>
      </c>
      <c r="J184" s="67">
        <v>0.4</v>
      </c>
      <c r="K184" s="63">
        <v>6493.5719999999992</v>
      </c>
      <c r="L184" s="3"/>
      <c r="P184"/>
      <c r="Q184" s="1"/>
    </row>
    <row r="185" spans="1:17" x14ac:dyDescent="0.2">
      <c r="A185" s="14" t="s">
        <v>233</v>
      </c>
      <c r="B185" s="43">
        <v>300378</v>
      </c>
      <c r="C185" s="41" t="s">
        <v>74</v>
      </c>
      <c r="D185" s="42" t="s">
        <v>59</v>
      </c>
      <c r="E185" s="41" t="s">
        <v>64</v>
      </c>
      <c r="F185" s="22">
        <v>3000</v>
      </c>
      <c r="G185" s="51">
        <v>88.71</v>
      </c>
      <c r="H185" s="58">
        <v>0.22</v>
      </c>
      <c r="I185" s="19">
        <v>108.22619999999999</v>
      </c>
      <c r="J185" s="67">
        <v>0.2</v>
      </c>
      <c r="K185" s="63">
        <v>64935.719999999994</v>
      </c>
      <c r="L185" s="3"/>
      <c r="P185"/>
      <c r="Q185" s="1"/>
    </row>
    <row r="186" spans="1:17" x14ac:dyDescent="0.2">
      <c r="A186" s="14" t="s">
        <v>234</v>
      </c>
      <c r="B186" s="43">
        <v>642361</v>
      </c>
      <c r="C186" s="41" t="s">
        <v>74</v>
      </c>
      <c r="D186" s="42" t="s">
        <v>108</v>
      </c>
      <c r="E186" s="41" t="s">
        <v>64</v>
      </c>
      <c r="F186" s="22">
        <v>300</v>
      </c>
      <c r="G186" s="51">
        <v>88.71</v>
      </c>
      <c r="H186" s="58">
        <v>0.22</v>
      </c>
      <c r="I186" s="19">
        <v>108.22619999999999</v>
      </c>
      <c r="J186" s="67">
        <v>0.15</v>
      </c>
      <c r="K186" s="63">
        <v>4870.1789999999992</v>
      </c>
      <c r="L186" s="3"/>
      <c r="P186"/>
      <c r="Q186" s="1"/>
    </row>
    <row r="187" spans="1:17" x14ac:dyDescent="0.2">
      <c r="A187" s="14" t="s">
        <v>235</v>
      </c>
      <c r="B187" s="20" t="s">
        <v>133</v>
      </c>
      <c r="C187" s="25" t="s">
        <v>134</v>
      </c>
      <c r="D187" s="24" t="s">
        <v>132</v>
      </c>
      <c r="E187" s="41" t="s">
        <v>64</v>
      </c>
      <c r="F187" s="22">
        <v>14</v>
      </c>
      <c r="G187" s="51">
        <v>88.71</v>
      </c>
      <c r="H187" s="58">
        <v>0.22</v>
      </c>
      <c r="I187" s="19">
        <v>108.22619999999999</v>
      </c>
      <c r="J187" s="67">
        <v>5.17</v>
      </c>
      <c r="K187" s="63">
        <v>7833.4123559999989</v>
      </c>
      <c r="L187" s="3"/>
      <c r="P187"/>
      <c r="Q187" s="1"/>
    </row>
    <row r="188" spans="1:17" ht="13.5" thickBot="1" x14ac:dyDescent="0.25">
      <c r="A188" s="26" t="s">
        <v>236</v>
      </c>
      <c r="B188" s="27" t="s">
        <v>133</v>
      </c>
      <c r="C188" s="28" t="s">
        <v>135</v>
      </c>
      <c r="D188" s="29" t="s">
        <v>129</v>
      </c>
      <c r="E188" s="44" t="s">
        <v>130</v>
      </c>
      <c r="F188" s="30">
        <v>2.5</v>
      </c>
      <c r="G188" s="52">
        <v>88.71</v>
      </c>
      <c r="H188" s="59">
        <v>0.22</v>
      </c>
      <c r="I188" s="31">
        <v>108.22619999999999</v>
      </c>
      <c r="J188" s="68">
        <v>29.57</v>
      </c>
      <c r="K188" s="64">
        <v>8000.621834999999</v>
      </c>
      <c r="L188" s="3"/>
      <c r="P188"/>
      <c r="Q188" s="1"/>
    </row>
    <row r="189" spans="1:17" ht="20.25" customHeight="1" thickBot="1" x14ac:dyDescent="0.25">
      <c r="A189" s="114" t="s">
        <v>139</v>
      </c>
      <c r="B189" s="115"/>
      <c r="C189" s="115"/>
      <c r="D189" s="115"/>
      <c r="E189" s="115"/>
      <c r="F189" s="115"/>
      <c r="G189" s="115"/>
      <c r="H189" s="115"/>
      <c r="I189" s="115"/>
      <c r="J189" s="115"/>
      <c r="K189" s="65">
        <f>SUM(K97:K188)</f>
        <v>1539793.1306790004</v>
      </c>
    </row>
    <row r="190" spans="1:17" ht="13.5" thickBot="1" x14ac:dyDescent="0.25">
      <c r="A190" s="6"/>
      <c r="G190" s="48"/>
      <c r="K190" s="60"/>
    </row>
    <row r="191" spans="1:17" ht="19.5" customHeight="1" thickBot="1" x14ac:dyDescent="0.25">
      <c r="A191" s="114" t="s">
        <v>241</v>
      </c>
      <c r="B191" s="115"/>
      <c r="C191" s="115"/>
      <c r="D191" s="115"/>
      <c r="E191" s="115"/>
      <c r="F191" s="115"/>
      <c r="G191" s="115"/>
      <c r="H191" s="115"/>
      <c r="I191" s="115"/>
      <c r="J191" s="115"/>
      <c r="K191" s="65">
        <f>K189+J93</f>
        <v>4741132.5206790008</v>
      </c>
    </row>
    <row r="195" spans="9:9" x14ac:dyDescent="0.2">
      <c r="I195" s="79"/>
    </row>
    <row r="196" spans="9:9" x14ac:dyDescent="0.2">
      <c r="I196" s="79"/>
    </row>
  </sheetData>
  <mergeCells count="99">
    <mergeCell ref="A93:G93"/>
    <mergeCell ref="J93:K93"/>
    <mergeCell ref="A95:K95"/>
    <mergeCell ref="A189:J189"/>
    <mergeCell ref="A191:J191"/>
    <mergeCell ref="J91:K91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79:K79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67:K67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51:K51"/>
    <mergeCell ref="J52:K52"/>
    <mergeCell ref="J53:K53"/>
    <mergeCell ref="J54:K54"/>
    <mergeCell ref="J55:K55"/>
    <mergeCell ref="J50:K50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38:K38"/>
    <mergeCell ref="J30:K30"/>
    <mergeCell ref="J31:K31"/>
    <mergeCell ref="J32:K32"/>
    <mergeCell ref="J25:K25"/>
    <mergeCell ref="J26:K26"/>
    <mergeCell ref="J27:K27"/>
    <mergeCell ref="J28:K28"/>
    <mergeCell ref="J29:K29"/>
    <mergeCell ref="J33:K33"/>
    <mergeCell ref="J34:K34"/>
    <mergeCell ref="J35:K35"/>
    <mergeCell ref="J36:K36"/>
    <mergeCell ref="J37:K37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8:K8"/>
    <mergeCell ref="J9:K9"/>
    <mergeCell ref="J10:K10"/>
    <mergeCell ref="J11:K11"/>
    <mergeCell ref="J12:K12"/>
    <mergeCell ref="A2:K2"/>
    <mergeCell ref="A3:K3"/>
    <mergeCell ref="A4:K4"/>
    <mergeCell ref="A5:K5"/>
    <mergeCell ref="A6:A7"/>
    <mergeCell ref="B6:B7"/>
    <mergeCell ref="C6:C7"/>
    <mergeCell ref="D6:D7"/>
    <mergeCell ref="E6:K6"/>
    <mergeCell ref="J7:K7"/>
  </mergeCells>
  <printOptions horizontalCentered="1"/>
  <pageMargins left="0.51181102362204722" right="0.31496062992125984" top="0.94488188976377963" bottom="0.55118110236220474" header="0.31496062992125984" footer="0.31496062992125984"/>
  <pageSetup paperSize="9" scale="75" fitToWidth="0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 ALTERADA</vt:lpstr>
      <vt:lpstr>'PLANILHA ORÇAMENTÁRIA ALTERADA'!Area_de_impressao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luis Fernando Mohr</cp:lastModifiedBy>
  <cp:lastPrinted>2024-07-15T18:33:01Z</cp:lastPrinted>
  <dcterms:created xsi:type="dcterms:W3CDTF">2024-04-29T17:54:22Z</dcterms:created>
  <dcterms:modified xsi:type="dcterms:W3CDTF">2024-08-27T19:02:17Z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2024-04-29T00:00:00Z</vt:filetime>
  </property>
  <property fmtid="{D5CDD505-2E9C-101B-9397-08002B2CF9AE}" pid="3" name="Producer">
    <vt:lpwstr>ReportBuilder</vt:lpwstr>
  </property>
  <property fmtid="{D5CDD505-2E9C-101B-9397-08002B2CF9AE}" pid="4" name="LastSaved">
    <vt:filetime>2024-04-29T00:00:00Z</vt:filetime>
  </property>
</Properties>
</file>